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<sst xmlns="http://schemas.openxmlformats.org/spreadsheetml/2006/main" count="83" uniqueCount="32">
  <si>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</si>
  <si>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</si>
  <si>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</si>
  <si>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</si>
  <si>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</si>
  <si>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</si>
  <si>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</si>
  <si>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</si>
  <si>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</si>
  <si>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</si>
  <si>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</si>
  <si>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</si>
  <si>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</si>
  <si>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</si>
  <si>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</si>
  <si>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</si>
  <si>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</si>
  <si>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</si>
  <si>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</si>
  <si>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</si>
  <si>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</si>
  <si>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</si>
  <si>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</si>
  <si>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</si>
  <si>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</si>
  <si>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</si>
  <si>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</si>
  <si>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</si>
  <si>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O/SOCIAL OSECAC Aporte Única vez</t>
  </si>
  <si>
    <t>Acuerdo Colectivo Abril 2009</t>
  </si>
  <si>
    <t xml:space="preserve">Si hacemos la diferencia de descuentos surge que en la parte jubilación se desconto de más $56,- Obra social y sindicato </t>
  </si>
  <si>
    <t xml:space="preserve">el descuento fue menor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</si>
</sst>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8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49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49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49" applyFont="1" applyBorder="1" applyAlignment="1">
      <alignment/>
    </xf>
    <xf numFmtId="44" fontId="2" fillId="24" borderId="27" xfId="49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49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2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4" fontId="2" fillId="0" borderId="40" xfId="49" applyFont="1" applyBorder="1" applyAlignment="1">
      <alignment/>
    </xf>
    <xf numFmtId="44" fontId="2" fillId="0" borderId="41" xfId="49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44" fontId="2" fillId="16" borderId="27" xfId="49" applyFont="1" applyFill="1" applyBorder="1" applyAlignment="1">
      <alignment/>
    </xf>
    <xf numFmtId="44" fontId="2" fillId="16" borderId="30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45" xfId="0" applyNumberFormat="1" applyFont="1" applyFill="1" applyBorder="1" applyAlignment="1">
      <alignment horizontal="left" vertical="center"/>
    </xf>
    <xf numFmtId="4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tabSelected="1" view="pageLayout" workbookViewId="0" topLeftCell="A1">
      <selection activeCell="J33" sqref="J33"/>
    </sheetView>
  </sheetViews>
  <sheetFormatPr defaultColWidth="11.421875" defaultRowHeight="15"/>
  <cols>
    <col min="1" max="1" width="2.57421875" style="0" customWidth="1"/>
    <col min="2" max="2" width="15.28125" style="0" customWidth="1"/>
    <col min="3" max="3" width="7.7109375" style="0" customWidth="1"/>
    <col min="4" max="4" width="7.421875" style="0" customWidth="1"/>
    <col min="5" max="5" width="10.57421875" style="0" customWidth="1"/>
    <col min="6" max="6" width="9.421875" style="0" customWidth="1"/>
    <col min="7" max="7" width="7.28125" style="0" customWidth="1"/>
  </cols>
  <sheetData>
    <row r="2" ht="15" thickBot="1"/>
    <row r="3" spans="2:11" ht="14.25">
      <c r="B3" s="63" t="s">
        <v>21</v>
      </c>
      <c r="C3" s="64"/>
      <c r="D3" s="64"/>
      <c r="E3" s="65"/>
      <c r="H3" s="63" t="s">
        <v>21</v>
      </c>
      <c r="I3" s="64"/>
      <c r="J3" s="64"/>
      <c r="K3" s="65"/>
    </row>
    <row r="4" spans="2:11" ht="14.25">
      <c r="B4" s="66" t="s">
        <v>22</v>
      </c>
      <c r="C4" s="67"/>
      <c r="D4" s="67"/>
      <c r="E4" s="68"/>
      <c r="H4" s="66" t="s">
        <v>22</v>
      </c>
      <c r="I4" s="67"/>
      <c r="J4" s="67"/>
      <c r="K4" s="68"/>
    </row>
    <row r="5" spans="2:11" ht="14.25">
      <c r="B5" s="66" t="s">
        <v>23</v>
      </c>
      <c r="C5" s="67"/>
      <c r="D5" s="67"/>
      <c r="E5" s="68"/>
      <c r="H5" s="66" t="s">
        <v>23</v>
      </c>
      <c r="I5" s="67"/>
      <c r="J5" s="67"/>
      <c r="K5" s="68"/>
    </row>
    <row r="6" spans="2:11" ht="14.25">
      <c r="B6" s="69" t="s">
        <v>24</v>
      </c>
      <c r="C6" s="70"/>
      <c r="D6" s="70"/>
      <c r="E6" s="71"/>
      <c r="H6" s="69" t="s">
        <v>24</v>
      </c>
      <c r="I6" s="70"/>
      <c r="J6" s="70"/>
      <c r="K6" s="71"/>
    </row>
    <row r="7" spans="2:11" ht="15" thickBot="1">
      <c r="B7" s="72"/>
      <c r="C7" s="73"/>
      <c r="D7" s="73"/>
      <c r="E7" s="74"/>
      <c r="H7" s="72"/>
      <c r="I7" s="73"/>
      <c r="J7" s="73"/>
      <c r="K7" s="74"/>
    </row>
    <row r="8" spans="2:11" ht="14.25">
      <c r="B8" s="54" t="s">
        <v>19</v>
      </c>
      <c r="C8" s="55"/>
      <c r="D8" s="55"/>
      <c r="E8" s="56"/>
      <c r="H8" s="54" t="s">
        <v>19</v>
      </c>
      <c r="I8" s="55"/>
      <c r="J8" s="55"/>
      <c r="K8" s="56"/>
    </row>
    <row r="9" spans="2:11" ht="15" thickBot="1">
      <c r="B9" s="57"/>
      <c r="C9" s="58"/>
      <c r="D9" s="58"/>
      <c r="E9" s="59"/>
      <c r="H9" s="57"/>
      <c r="I9" s="58"/>
      <c r="J9" s="58"/>
      <c r="K9" s="59"/>
    </row>
    <row r="10" spans="2:11" ht="14.25">
      <c r="B10" s="1" t="s">
        <v>0</v>
      </c>
      <c r="C10" s="2" t="s">
        <v>1</v>
      </c>
      <c r="D10" s="3" t="s">
        <v>1</v>
      </c>
      <c r="E10" s="30" t="s">
        <v>2</v>
      </c>
      <c r="H10" s="1" t="s">
        <v>0</v>
      </c>
      <c r="I10" s="2" t="s">
        <v>1</v>
      </c>
      <c r="J10" s="3" t="s">
        <v>1</v>
      </c>
      <c r="K10" s="30" t="s">
        <v>2</v>
      </c>
    </row>
    <row r="11" spans="2:11" ht="14.25">
      <c r="B11" s="31" t="s">
        <v>3</v>
      </c>
      <c r="C11" s="4" t="s">
        <v>25</v>
      </c>
      <c r="D11" s="5" t="s">
        <v>1</v>
      </c>
      <c r="E11" s="32">
        <v>1319.56</v>
      </c>
      <c r="H11" s="31" t="s">
        <v>3</v>
      </c>
      <c r="I11" s="4" t="s">
        <v>25</v>
      </c>
      <c r="J11" s="5" t="s">
        <v>1</v>
      </c>
      <c r="K11" s="32">
        <v>1683.47</v>
      </c>
    </row>
    <row r="12" spans="2:11" ht="14.25">
      <c r="B12" s="31" t="s">
        <v>26</v>
      </c>
      <c r="C12" s="4">
        <v>3</v>
      </c>
      <c r="D12" s="5"/>
      <c r="E12" s="32">
        <f>E11*(C12*0.5)%</f>
        <v>19.7934</v>
      </c>
      <c r="H12" s="31" t="s">
        <v>26</v>
      </c>
      <c r="I12" s="4">
        <v>3</v>
      </c>
      <c r="J12" s="5"/>
      <c r="K12" s="32">
        <f>K11*(I12*0.5)%</f>
        <v>25.25205</v>
      </c>
    </row>
    <row r="13" spans="2:11" ht="14.25">
      <c r="B13" s="31" t="s">
        <v>14</v>
      </c>
      <c r="C13" s="6" t="s">
        <v>1</v>
      </c>
      <c r="D13" s="5"/>
      <c r="E13" s="32">
        <f>(E11+E12)/12</f>
        <v>111.61278333333333</v>
      </c>
      <c r="G13" s="46"/>
      <c r="H13" s="31" t="s">
        <v>14</v>
      </c>
      <c r="I13" s="6" t="s">
        <v>1</v>
      </c>
      <c r="J13" s="5"/>
      <c r="K13" s="32">
        <f>(K11+K12)/12</f>
        <v>142.39350416666667</v>
      </c>
    </row>
    <row r="14" spans="2:11" ht="14.25">
      <c r="B14" s="85" t="s">
        <v>17</v>
      </c>
      <c r="C14" s="86"/>
      <c r="D14" s="5"/>
      <c r="E14" s="32">
        <v>100</v>
      </c>
      <c r="G14" s="47"/>
      <c r="H14" s="50"/>
      <c r="I14" s="51"/>
      <c r="J14" s="5"/>
      <c r="K14" s="32"/>
    </row>
    <row r="15" spans="2:11" ht="14.25">
      <c r="B15" s="85" t="s">
        <v>15</v>
      </c>
      <c r="C15" s="86"/>
      <c r="D15" s="5"/>
      <c r="E15" s="33">
        <f>(E11+E12)*20%</f>
        <v>267.87068</v>
      </c>
      <c r="G15" s="47"/>
      <c r="H15" s="50"/>
      <c r="I15" s="51"/>
      <c r="J15" s="5"/>
      <c r="K15" s="33"/>
    </row>
    <row r="16" spans="2:11" ht="14.25">
      <c r="B16" s="85" t="s">
        <v>29</v>
      </c>
      <c r="C16" s="86"/>
      <c r="D16" s="5"/>
      <c r="E16" s="33">
        <v>300</v>
      </c>
      <c r="G16" s="47"/>
      <c r="H16" s="31"/>
      <c r="I16" s="6"/>
      <c r="J16" s="5"/>
      <c r="K16" s="32"/>
    </row>
    <row r="17" spans="2:11" ht="14.25">
      <c r="B17" s="31" t="s">
        <v>16</v>
      </c>
      <c r="C17" s="6"/>
      <c r="D17" s="5"/>
      <c r="E17" s="32">
        <f>(E14+E15+E16)/12</f>
        <v>55.65589</v>
      </c>
      <c r="G17" s="47"/>
      <c r="H17" s="50"/>
      <c r="I17" s="51"/>
      <c r="J17" s="48"/>
      <c r="K17" s="32"/>
    </row>
    <row r="18" spans="2:11" ht="14.25">
      <c r="B18" s="50"/>
      <c r="C18" s="51"/>
      <c r="D18" s="48"/>
      <c r="E18" s="32"/>
      <c r="H18" s="34"/>
      <c r="I18" s="4" t="s">
        <v>1</v>
      </c>
      <c r="J18" s="5" t="s">
        <v>1</v>
      </c>
      <c r="K18" s="35"/>
    </row>
    <row r="19" spans="2:11" ht="14.25">
      <c r="B19" s="34"/>
      <c r="C19" s="4" t="s">
        <v>1</v>
      </c>
      <c r="D19" s="5" t="s">
        <v>1</v>
      </c>
      <c r="E19" s="35"/>
      <c r="H19" s="60" t="s">
        <v>4</v>
      </c>
      <c r="I19" s="7"/>
      <c r="J19" s="8"/>
      <c r="K19" s="61">
        <f>SUM(K11:K18)</f>
        <v>1851.1155541666667</v>
      </c>
    </row>
    <row r="20" spans="2:11" ht="15" thickBot="1">
      <c r="B20" s="60" t="s">
        <v>4</v>
      </c>
      <c r="C20" s="7"/>
      <c r="D20" s="8"/>
      <c r="E20" s="61">
        <f>SUM(E11:E19)</f>
        <v>2174.492753333333</v>
      </c>
      <c r="H20" s="60"/>
      <c r="I20" s="7"/>
      <c r="J20" s="8"/>
      <c r="K20" s="62"/>
    </row>
    <row r="21" spans="2:11" ht="15" thickBot="1">
      <c r="B21" s="60"/>
      <c r="C21" s="7"/>
      <c r="D21" s="8"/>
      <c r="E21" s="62"/>
      <c r="H21" s="9" t="s">
        <v>5</v>
      </c>
      <c r="I21" s="10" t="s">
        <v>6</v>
      </c>
      <c r="J21" s="11" t="s">
        <v>2</v>
      </c>
      <c r="K21" s="36"/>
    </row>
    <row r="22" spans="2:11" ht="14.25">
      <c r="B22" s="9" t="s">
        <v>5</v>
      </c>
      <c r="C22" s="10" t="s">
        <v>6</v>
      </c>
      <c r="D22" s="11" t="s">
        <v>2</v>
      </c>
      <c r="E22" s="36"/>
      <c r="H22" s="37" t="s">
        <v>7</v>
      </c>
      <c r="I22" s="12">
        <v>11</v>
      </c>
      <c r="J22" s="13">
        <f>K19*11%</f>
        <v>203.62271095833333</v>
      </c>
      <c r="K22" s="38"/>
    </row>
    <row r="23" spans="2:11" ht="14.25">
      <c r="B23" s="37" t="s">
        <v>7</v>
      </c>
      <c r="C23" s="12">
        <v>11</v>
      </c>
      <c r="D23" s="13">
        <f>(E11+E12+E13)*11%</f>
        <v>159.60628016666666</v>
      </c>
      <c r="E23" s="38"/>
      <c r="F23" s="87">
        <f>J22-D23</f>
        <v>44.016430791666664</v>
      </c>
      <c r="H23" s="37" t="s">
        <v>8</v>
      </c>
      <c r="I23" s="4">
        <v>3</v>
      </c>
      <c r="J23" s="13">
        <f>K19*3%</f>
        <v>55.533466624999996</v>
      </c>
      <c r="K23" s="38"/>
    </row>
    <row r="24" spans="2:11" ht="14.25">
      <c r="B24" s="37" t="s">
        <v>8</v>
      </c>
      <c r="C24" s="4">
        <v>3</v>
      </c>
      <c r="D24" s="13">
        <f>(E11+E12+E13)*3%</f>
        <v>43.5289855</v>
      </c>
      <c r="E24" s="38"/>
      <c r="F24" s="87">
        <f>J23-D24</f>
        <v>12.004481124999998</v>
      </c>
      <c r="H24" s="37" t="s">
        <v>18</v>
      </c>
      <c r="I24" s="14">
        <v>3</v>
      </c>
      <c r="J24" s="13">
        <f>K19*3%</f>
        <v>55.533466624999996</v>
      </c>
      <c r="K24" s="19"/>
    </row>
    <row r="25" spans="2:11" ht="14.25">
      <c r="B25" s="37" t="s">
        <v>18</v>
      </c>
      <c r="C25" s="14">
        <v>3</v>
      </c>
      <c r="D25" s="13">
        <f>E20*3%</f>
        <v>65.23478259999999</v>
      </c>
      <c r="E25" s="19"/>
      <c r="F25" s="87">
        <f>J24-D25</f>
        <v>-9.701315974999993</v>
      </c>
      <c r="H25" s="37" t="s">
        <v>27</v>
      </c>
      <c r="I25" s="14">
        <v>2</v>
      </c>
      <c r="J25" s="13">
        <f>K19*2%</f>
        <v>37.022311083333335</v>
      </c>
      <c r="K25" s="19"/>
    </row>
    <row r="26" spans="2:11" ht="14.25">
      <c r="B26" s="37" t="s">
        <v>27</v>
      </c>
      <c r="C26" s="14">
        <v>2</v>
      </c>
      <c r="D26" s="13">
        <f>E20*2%</f>
        <v>43.489855066666664</v>
      </c>
      <c r="E26" s="19"/>
      <c r="F26" s="87">
        <f>J25-D26</f>
        <v>-6.467543983333329</v>
      </c>
      <c r="H26" s="37" t="s">
        <v>20</v>
      </c>
      <c r="I26" s="16">
        <v>0.5</v>
      </c>
      <c r="J26" s="13">
        <f>K19*0.5%</f>
        <v>9.255577770833334</v>
      </c>
      <c r="K26" s="19"/>
    </row>
    <row r="27" spans="2:11" ht="14.25">
      <c r="B27" s="37" t="s">
        <v>20</v>
      </c>
      <c r="C27" s="16">
        <v>0.5</v>
      </c>
      <c r="D27" s="13">
        <f>E20*0.5%</f>
        <v>10.872463766666666</v>
      </c>
      <c r="E27" s="19"/>
      <c r="F27" s="87">
        <f>J26-D27</f>
        <v>-1.6168859958333321</v>
      </c>
      <c r="H27" s="39" t="s">
        <v>1</v>
      </c>
      <c r="I27" s="14"/>
      <c r="J27" s="15" t="s">
        <v>1</v>
      </c>
      <c r="K27" s="19"/>
    </row>
    <row r="28" spans="2:11" ht="14.25">
      <c r="B28" s="39" t="s">
        <v>28</v>
      </c>
      <c r="C28" s="14"/>
      <c r="D28" s="15">
        <v>30</v>
      </c>
      <c r="E28" s="19"/>
      <c r="F28" s="87"/>
      <c r="H28" s="40"/>
      <c r="I28" s="17"/>
      <c r="J28" s="15"/>
      <c r="K28" s="19"/>
    </row>
    <row r="29" spans="2:11" ht="15" thickBot="1">
      <c r="B29" s="40"/>
      <c r="C29" s="17"/>
      <c r="D29" s="15"/>
      <c r="E29" s="19"/>
      <c r="H29" s="18" t="s">
        <v>9</v>
      </c>
      <c r="I29" s="17"/>
      <c r="J29" s="19"/>
      <c r="K29" s="20">
        <f>SUM(J22:J28)</f>
        <v>360.96753306249997</v>
      </c>
    </row>
    <row r="30" spans="2:11" ht="15" thickBot="1">
      <c r="B30" s="18" t="s">
        <v>9</v>
      </c>
      <c r="C30" s="17"/>
      <c r="D30" s="19"/>
      <c r="E30" s="20">
        <f>SUM(D23:D29)</f>
        <v>352.73236710000003</v>
      </c>
      <c r="H30" s="21"/>
      <c r="I30" s="22"/>
      <c r="J30" s="11" t="s">
        <v>2</v>
      </c>
      <c r="K30" s="41">
        <f>K19-K29</f>
        <v>1490.1480211041667</v>
      </c>
    </row>
    <row r="31" spans="2:11" ht="14.25">
      <c r="B31" s="21"/>
      <c r="C31" s="22"/>
      <c r="D31" s="11" t="s">
        <v>2</v>
      </c>
      <c r="E31" s="41">
        <f>E20-E30</f>
        <v>1821.760386233333</v>
      </c>
      <c r="H31" s="37" t="s">
        <v>1</v>
      </c>
      <c r="I31" s="17"/>
      <c r="J31" s="15"/>
      <c r="K31" s="19"/>
    </row>
    <row r="32" spans="2:11" ht="14.25">
      <c r="B32" s="37" t="s">
        <v>1</v>
      </c>
      <c r="C32" s="17"/>
      <c r="D32" s="15"/>
      <c r="E32" s="19"/>
      <c r="H32" s="42" t="s">
        <v>11</v>
      </c>
      <c r="I32" s="14">
        <v>0</v>
      </c>
      <c r="J32" s="15">
        <v>135</v>
      </c>
      <c r="K32" s="19">
        <f>J32*I32</f>
        <v>0</v>
      </c>
    </row>
    <row r="33" spans="2:11" ht="14.25">
      <c r="B33" s="42" t="s">
        <v>11</v>
      </c>
      <c r="C33" s="14">
        <v>0</v>
      </c>
      <c r="D33" s="15">
        <v>135</v>
      </c>
      <c r="E33" s="19">
        <f>D33*C33</f>
        <v>0</v>
      </c>
      <c r="H33" s="42"/>
      <c r="I33" s="14"/>
      <c r="J33" s="15"/>
      <c r="K33" s="19"/>
    </row>
    <row r="34" spans="2:11" ht="14.25">
      <c r="B34" s="42"/>
      <c r="C34" s="14"/>
      <c r="D34" s="15"/>
      <c r="E34" s="19"/>
      <c r="H34" s="42" t="s">
        <v>1</v>
      </c>
      <c r="I34" s="17"/>
      <c r="J34" s="15"/>
      <c r="K34" s="19"/>
    </row>
    <row r="35" spans="2:11" ht="14.25">
      <c r="B35" s="42" t="s">
        <v>1</v>
      </c>
      <c r="C35" s="17"/>
      <c r="D35" s="15"/>
      <c r="E35" s="19"/>
      <c r="H35" s="42" t="s">
        <v>1</v>
      </c>
      <c r="I35" s="23"/>
      <c r="J35" s="15"/>
      <c r="K35" s="19"/>
    </row>
    <row r="36" spans="2:11" ht="14.25">
      <c r="B36" s="42" t="s">
        <v>1</v>
      </c>
      <c r="C36" s="23"/>
      <c r="D36" s="15"/>
      <c r="E36" s="19"/>
      <c r="H36" s="42" t="s">
        <v>1</v>
      </c>
      <c r="I36" s="23"/>
      <c r="J36" s="15"/>
      <c r="K36" s="19"/>
    </row>
    <row r="37" spans="2:11" ht="14.25">
      <c r="B37" s="42" t="s">
        <v>1</v>
      </c>
      <c r="C37" s="23"/>
      <c r="D37" s="15"/>
      <c r="E37" s="19"/>
      <c r="H37" s="42" t="s">
        <v>1</v>
      </c>
      <c r="I37" s="23"/>
      <c r="J37" s="15"/>
      <c r="K37" s="19"/>
    </row>
    <row r="38" spans="2:11" ht="14.25">
      <c r="B38" s="42" t="s">
        <v>1</v>
      </c>
      <c r="C38" s="23"/>
      <c r="D38" s="15"/>
      <c r="E38" s="19"/>
      <c r="H38" s="42"/>
      <c r="I38" s="23"/>
      <c r="J38" s="15"/>
      <c r="K38" s="19"/>
    </row>
    <row r="39" spans="2:11" ht="14.25">
      <c r="B39" s="42"/>
      <c r="C39" s="23"/>
      <c r="D39" s="15"/>
      <c r="E39" s="19"/>
      <c r="H39" s="43" t="s">
        <v>12</v>
      </c>
      <c r="I39" s="24"/>
      <c r="J39" s="25"/>
      <c r="K39" s="75">
        <f>SUM(K31:K38)</f>
        <v>0</v>
      </c>
    </row>
    <row r="40" spans="2:11" ht="14.25">
      <c r="B40" s="43" t="s">
        <v>12</v>
      </c>
      <c r="C40" s="24"/>
      <c r="D40" s="25"/>
      <c r="E40" s="75">
        <f>SUM(E32:E39)</f>
        <v>0</v>
      </c>
      <c r="H40" s="44" t="s">
        <v>10</v>
      </c>
      <c r="I40" s="26"/>
      <c r="J40" s="27"/>
      <c r="K40" s="76"/>
    </row>
    <row r="41" spans="2:11" ht="14.25">
      <c r="B41" s="44" t="s">
        <v>10</v>
      </c>
      <c r="C41" s="26"/>
      <c r="D41" s="27"/>
      <c r="E41" s="76"/>
      <c r="H41" s="77" t="s">
        <v>13</v>
      </c>
      <c r="I41" s="78"/>
      <c r="J41" s="79"/>
      <c r="K41" s="83">
        <f>K19-K29+K39</f>
        <v>1490.1480211041667</v>
      </c>
    </row>
    <row r="42" spans="2:11" ht="15" thickBot="1">
      <c r="B42" s="77" t="s">
        <v>13</v>
      </c>
      <c r="C42" s="78"/>
      <c r="D42" s="79"/>
      <c r="E42" s="83">
        <f>E20-E30+E40</f>
        <v>1821.760386233333</v>
      </c>
      <c r="H42" s="80"/>
      <c r="I42" s="81"/>
      <c r="J42" s="82"/>
      <c r="K42" s="84"/>
    </row>
    <row r="43" spans="2:11" ht="15" thickBot="1">
      <c r="B43" s="80"/>
      <c r="C43" s="81"/>
      <c r="D43" s="82"/>
      <c r="E43" s="84"/>
      <c r="H43" s="28"/>
      <c r="I43" s="29"/>
      <c r="J43" s="29"/>
      <c r="K43" s="45"/>
    </row>
    <row r="44" spans="2:5" ht="15" thickBot="1">
      <c r="B44" s="28"/>
      <c r="C44" s="29"/>
      <c r="D44" s="29"/>
      <c r="E44" s="45"/>
    </row>
    <row r="46" ht="14.25">
      <c r="A46" s="52"/>
    </row>
    <row r="47" spans="1:3" ht="14.25">
      <c r="A47" s="53"/>
      <c r="B47" s="49"/>
      <c r="C47" s="49"/>
    </row>
    <row r="48" ht="14.25">
      <c r="B48" t="s">
        <v>30</v>
      </c>
    </row>
    <row r="50" ht="14.25">
      <c r="B50" t="s">
        <v>31</v>
      </c>
    </row>
  </sheetData>
  <sheetProtection/>
  <mergeCells count="23">
    <mergeCell ref="H41:J42"/>
    <mergeCell ref="K41:K42"/>
    <mergeCell ref="H8:K9"/>
    <mergeCell ref="H19:H20"/>
    <mergeCell ref="K19:K20"/>
    <mergeCell ref="K39:K40"/>
    <mergeCell ref="H3:K3"/>
    <mergeCell ref="H4:K4"/>
    <mergeCell ref="H5:K5"/>
    <mergeCell ref="H6:K7"/>
    <mergeCell ref="E40:E41"/>
    <mergeCell ref="B42:D43"/>
    <mergeCell ref="E42:E43"/>
    <mergeCell ref="B14:C14"/>
    <mergeCell ref="B15:C15"/>
    <mergeCell ref="B16:C16"/>
    <mergeCell ref="B8:E9"/>
    <mergeCell ref="B20:B21"/>
    <mergeCell ref="E20:E21"/>
    <mergeCell ref="B3:E3"/>
    <mergeCell ref="B4:E4"/>
    <mergeCell ref="B5:E5"/>
    <mergeCell ref="B6:E7"/>
  </mergeCells>
  <hyperlinks>
    <hyperlink ref="B6" r:id="rId1" display="WWW.ECONOBLOG.COM.AR"/>
    <hyperlink ref="H6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2009-05-26T23:00:10Z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