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<sst xmlns="http://schemas.openxmlformats.org/spreadsheetml/2006/main" count="41" uniqueCount="30">
  <si>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</si>
  <si>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</si>
  <si>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</si>
  <si>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</si>
  <si>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</si>
  <si>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</si>
  <si>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</si>
  <si>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</si>
  <si>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</si>
  <si>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</si>
  <si>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</si>
  <si>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</si>
  <si>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</si>
  <si>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</si>
  <si>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</si>
  <si>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</si>
  <si>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</si>
  <si>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</si>
  <si>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</si>
  <si>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</si>
  <si>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</si>
  <si>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</si>
  <si>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</si>
  <si>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</si>
  <si>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</si>
  <si>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</si>
  <si>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</si>
  <si>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</si>
  <si>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Acuerdo Colectivo Abril 2009</t>
  </si>
  <si>
    <t>Pago excepcional no remunerativo Diciemb./08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</si>
</sst>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7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49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49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24" borderId="27" xfId="49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49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9" fontId="2" fillId="0" borderId="31" xfId="0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3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4" fontId="2" fillId="0" borderId="41" xfId="49" applyFont="1" applyBorder="1" applyAlignment="1">
      <alignment/>
    </xf>
    <xf numFmtId="44" fontId="2" fillId="0" borderId="42" xfId="49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44" fontId="2" fillId="16" borderId="27" xfId="49" applyFont="1" applyFill="1" applyBorder="1" applyAlignment="1">
      <alignment/>
    </xf>
    <xf numFmtId="44" fontId="2" fillId="16" borderId="30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31" xfId="0" applyNumberFormat="1" applyFont="1" applyFill="1" applyBorder="1" applyAlignment="1">
      <alignment horizontal="left" vertical="center"/>
    </xf>
    <xf numFmtId="44" fontId="20" fillId="0" borderId="0" xfId="0" applyNumberFormat="1" applyFont="1" applyAlignment="1">
      <alignment/>
    </xf>
    <xf numFmtId="0" fontId="2" fillId="0" borderId="12" xfId="49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view="pageLayout" workbookViewId="0" topLeftCell="A1">
      <selection activeCell="E20" sqref="E20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61" t="s">
        <v>21</v>
      </c>
      <c r="C3" s="62"/>
      <c r="D3" s="62"/>
      <c r="E3" s="63"/>
    </row>
    <row r="4" spans="2:5" ht="14.25">
      <c r="B4" s="64" t="s">
        <v>22</v>
      </c>
      <c r="C4" s="65"/>
      <c r="D4" s="65"/>
      <c r="E4" s="66"/>
    </row>
    <row r="5" spans="2:5" ht="14.25">
      <c r="B5" s="64" t="s">
        <v>23</v>
      </c>
      <c r="C5" s="65"/>
      <c r="D5" s="65"/>
      <c r="E5" s="66"/>
    </row>
    <row r="6" spans="2:5" ht="14.25">
      <c r="B6" s="67" t="s">
        <v>24</v>
      </c>
      <c r="C6" s="68"/>
      <c r="D6" s="68"/>
      <c r="E6" s="69"/>
    </row>
    <row r="7" spans="2:5" ht="15" thickBot="1">
      <c r="B7" s="70"/>
      <c r="C7" s="71"/>
      <c r="D7" s="71"/>
      <c r="E7" s="72"/>
    </row>
    <row r="8" spans="2:5" ht="14.25">
      <c r="B8" s="52" t="s">
        <v>19</v>
      </c>
      <c r="C8" s="53"/>
      <c r="D8" s="53"/>
      <c r="E8" s="54"/>
    </row>
    <row r="9" spans="2:5" ht="15" thickBot="1">
      <c r="B9" s="55"/>
      <c r="C9" s="56"/>
      <c r="D9" s="56"/>
      <c r="E9" s="57"/>
    </row>
    <row r="10" spans="2:5" ht="14.25">
      <c r="B10" s="1" t="s">
        <v>0</v>
      </c>
      <c r="C10" s="2" t="s">
        <v>1</v>
      </c>
      <c r="D10" s="3" t="s">
        <v>1</v>
      </c>
      <c r="E10" s="30" t="s">
        <v>2</v>
      </c>
    </row>
    <row r="11" spans="2:6" ht="14.25">
      <c r="B11" s="31" t="s">
        <v>3</v>
      </c>
      <c r="C11" s="4" t="s">
        <v>25</v>
      </c>
      <c r="D11" s="86">
        <v>100</v>
      </c>
      <c r="E11" s="32">
        <f>(F11/200)*D11</f>
        <v>659.78</v>
      </c>
      <c r="F11" s="32">
        <v>1319.56</v>
      </c>
    </row>
    <row r="12" spans="2:6" ht="14.25">
      <c r="B12" s="31" t="s">
        <v>26</v>
      </c>
      <c r="C12" s="4">
        <v>2</v>
      </c>
      <c r="D12" s="5"/>
      <c r="E12" s="32">
        <f>E11*(C12*0.5)%</f>
        <v>6.597799999999999</v>
      </c>
      <c r="F12" s="32">
        <f>F11*(C12*0.5)%</f>
        <v>13.195599999999999</v>
      </c>
    </row>
    <row r="13" spans="2:7" ht="14.25">
      <c r="B13" s="31" t="s">
        <v>14</v>
      </c>
      <c r="C13" s="6" t="s">
        <v>1</v>
      </c>
      <c r="D13" s="5"/>
      <c r="E13" s="32">
        <f>(E11+E12)/12</f>
        <v>55.531483333333334</v>
      </c>
      <c r="F13" s="32">
        <f>(F11+F12)/12</f>
        <v>111.06296666666667</v>
      </c>
      <c r="G13" s="45"/>
    </row>
    <row r="14" spans="2:7" ht="14.25">
      <c r="B14" s="83" t="s">
        <v>17</v>
      </c>
      <c r="C14" s="84"/>
      <c r="D14" s="5"/>
      <c r="E14" s="32">
        <f>(F14/200)*D11</f>
        <v>50</v>
      </c>
      <c r="F14" s="32">
        <v>100</v>
      </c>
      <c r="G14" s="46"/>
    </row>
    <row r="15" spans="2:7" ht="14.25">
      <c r="B15" s="83" t="s">
        <v>15</v>
      </c>
      <c r="C15" s="84"/>
      <c r="D15" s="5"/>
      <c r="E15" s="33">
        <f>(E11+E12)*20%</f>
        <v>133.27556</v>
      </c>
      <c r="F15" s="33">
        <f>(F11+F12)*20%</f>
        <v>266.55112</v>
      </c>
      <c r="G15" s="46"/>
    </row>
    <row r="16" spans="2:7" ht="14.25">
      <c r="B16" s="83" t="s">
        <v>28</v>
      </c>
      <c r="C16" s="84"/>
      <c r="D16" s="5"/>
      <c r="E16" s="33">
        <f>(F16/200)*D11</f>
        <v>150</v>
      </c>
      <c r="F16" s="33">
        <v>300</v>
      </c>
      <c r="G16" s="46"/>
    </row>
    <row r="17" spans="2:7" ht="14.25">
      <c r="B17" s="31" t="s">
        <v>16</v>
      </c>
      <c r="C17" s="6"/>
      <c r="D17" s="5"/>
      <c r="E17" s="32">
        <f>(E14+E15)/12</f>
        <v>15.272963333333335</v>
      </c>
      <c r="F17" s="32">
        <f>(F14+F15)/12</f>
        <v>30.54592666666667</v>
      </c>
      <c r="G17" s="46"/>
    </row>
    <row r="18" spans="2:7" ht="14.25">
      <c r="B18" s="31" t="s">
        <v>16</v>
      </c>
      <c r="C18" s="51"/>
      <c r="D18" s="5"/>
      <c r="E18" s="32">
        <f>E16/12</f>
        <v>12.5</v>
      </c>
      <c r="F18" s="32">
        <f>F16/12</f>
        <v>25</v>
      </c>
      <c r="G18" s="46"/>
    </row>
    <row r="19" spans="2:6" ht="14.25">
      <c r="B19" s="83" t="s">
        <v>29</v>
      </c>
      <c r="C19" s="84"/>
      <c r="D19" s="47">
        <v>0.5</v>
      </c>
      <c r="E19" s="32">
        <f>(E14+E15+E17)*50%</f>
        <v>99.27426166666667</v>
      </c>
      <c r="F19" s="32">
        <f>(F14+F15+F17)*50%</f>
        <v>198.54852333333335</v>
      </c>
    </row>
    <row r="20" spans="2:6" ht="14.25">
      <c r="B20" s="83" t="s">
        <v>29</v>
      </c>
      <c r="C20" s="84"/>
      <c r="D20" s="47">
        <v>0.25</v>
      </c>
      <c r="E20" s="34">
        <f>(E16+E18)*25%</f>
        <v>40.625</v>
      </c>
      <c r="F20" s="34">
        <f>(F16+F18)*25%</f>
        <v>81.25</v>
      </c>
    </row>
    <row r="21" spans="2:6" ht="14.25">
      <c r="B21" s="58" t="s">
        <v>4</v>
      </c>
      <c r="C21" s="7"/>
      <c r="D21" s="8"/>
      <c r="E21" s="59">
        <f>SUM(E11:E20)</f>
        <v>1222.8570683333335</v>
      </c>
      <c r="F21" s="85">
        <f>SUM(F11:F20)</f>
        <v>2445.714136666667</v>
      </c>
    </row>
    <row r="22" spans="2:5" ht="15" thickBot="1">
      <c r="B22" s="58"/>
      <c r="C22" s="7"/>
      <c r="D22" s="8"/>
      <c r="E22" s="60"/>
    </row>
    <row r="23" spans="2:5" ht="14.25">
      <c r="B23" s="9" t="s">
        <v>5</v>
      </c>
      <c r="C23" s="10" t="s">
        <v>6</v>
      </c>
      <c r="D23" s="11" t="s">
        <v>2</v>
      </c>
      <c r="E23" s="35"/>
    </row>
    <row r="24" spans="2:5" ht="14.25">
      <c r="B24" s="36" t="s">
        <v>7</v>
      </c>
      <c r="C24" s="12">
        <v>11</v>
      </c>
      <c r="D24" s="13">
        <f>(E11+E12+E13)*11%</f>
        <v>79.41002116666667</v>
      </c>
      <c r="E24" s="37"/>
    </row>
    <row r="25" spans="2:5" ht="14.25">
      <c r="B25" s="36" t="s">
        <v>8</v>
      </c>
      <c r="C25" s="4">
        <v>3</v>
      </c>
      <c r="D25" s="13">
        <f>(E11+E12+E13)*3%</f>
        <v>21.657278499999997</v>
      </c>
      <c r="E25" s="37"/>
    </row>
    <row r="26" spans="2:5" ht="14.25">
      <c r="B26" s="36" t="s">
        <v>18</v>
      </c>
      <c r="C26" s="14">
        <v>3</v>
      </c>
      <c r="D26" s="13">
        <f>F21*3%</f>
        <v>73.3714241</v>
      </c>
      <c r="E26" s="19"/>
    </row>
    <row r="27" spans="2:5" ht="14.25">
      <c r="B27" s="36" t="s">
        <v>27</v>
      </c>
      <c r="C27" s="14">
        <v>2</v>
      </c>
      <c r="D27" s="13">
        <f>F21*2%</f>
        <v>48.91428273333334</v>
      </c>
      <c r="E27" s="19"/>
    </row>
    <row r="28" spans="2:5" ht="14.25">
      <c r="B28" s="36" t="s">
        <v>20</v>
      </c>
      <c r="C28" s="16">
        <v>0.5</v>
      </c>
      <c r="D28" s="13">
        <f>F21*0.5%</f>
        <v>12.228570683333334</v>
      </c>
      <c r="E28" s="19"/>
    </row>
    <row r="29" spans="2:5" ht="14.25">
      <c r="B29" s="38"/>
      <c r="C29" s="14"/>
      <c r="D29" s="15"/>
      <c r="E29" s="19"/>
    </row>
    <row r="30" spans="2:5" ht="14.25">
      <c r="B30" s="39"/>
      <c r="C30" s="17"/>
      <c r="D30" s="15"/>
      <c r="E30" s="19"/>
    </row>
    <row r="31" spans="2:5" ht="15" thickBot="1">
      <c r="B31" s="18" t="s">
        <v>9</v>
      </c>
      <c r="C31" s="17"/>
      <c r="D31" s="19"/>
      <c r="E31" s="20">
        <f>SUM(D24:D30)</f>
        <v>235.58157718333334</v>
      </c>
    </row>
    <row r="32" spans="2:5" ht="14.25">
      <c r="B32" s="21"/>
      <c r="C32" s="22"/>
      <c r="D32" s="11" t="s">
        <v>2</v>
      </c>
      <c r="E32" s="40">
        <f>E21-E31</f>
        <v>987.2754911500001</v>
      </c>
    </row>
    <row r="33" spans="2:5" ht="14.25">
      <c r="B33" s="36" t="s">
        <v>1</v>
      </c>
      <c r="C33" s="17"/>
      <c r="D33" s="15"/>
      <c r="E33" s="19"/>
    </row>
    <row r="34" spans="2:5" ht="14.25">
      <c r="B34" s="41" t="s">
        <v>11</v>
      </c>
      <c r="C34" s="14">
        <v>0</v>
      </c>
      <c r="D34" s="15">
        <v>135</v>
      </c>
      <c r="E34" s="19">
        <f>D34*C34</f>
        <v>0</v>
      </c>
    </row>
    <row r="35" spans="2:5" ht="14.25">
      <c r="B35" s="41"/>
      <c r="C35" s="14"/>
      <c r="D35" s="15"/>
      <c r="E35" s="19"/>
    </row>
    <row r="36" spans="2:5" ht="14.25">
      <c r="B36" s="41" t="s">
        <v>1</v>
      </c>
      <c r="C36" s="17"/>
      <c r="D36" s="15"/>
      <c r="E36" s="19"/>
    </row>
    <row r="37" spans="2:5" ht="14.25">
      <c r="B37" s="41" t="s">
        <v>1</v>
      </c>
      <c r="C37" s="23"/>
      <c r="D37" s="15"/>
      <c r="E37" s="19"/>
    </row>
    <row r="38" spans="2:5" ht="14.25">
      <c r="B38" s="41" t="s">
        <v>1</v>
      </c>
      <c r="C38" s="23"/>
      <c r="D38" s="15"/>
      <c r="E38" s="19"/>
    </row>
    <row r="39" spans="2:5" ht="14.25">
      <c r="B39" s="41" t="s">
        <v>1</v>
      </c>
      <c r="C39" s="23"/>
      <c r="D39" s="15"/>
      <c r="E39" s="19"/>
    </row>
    <row r="40" spans="2:5" ht="14.25">
      <c r="B40" s="41"/>
      <c r="C40" s="23"/>
      <c r="D40" s="15"/>
      <c r="E40" s="19"/>
    </row>
    <row r="41" spans="2:5" ht="14.25">
      <c r="B41" s="42" t="s">
        <v>12</v>
      </c>
      <c r="C41" s="24"/>
      <c r="D41" s="25"/>
      <c r="E41" s="73">
        <f>SUM(E33:E40)</f>
        <v>0</v>
      </c>
    </row>
    <row r="42" spans="2:5" ht="14.25">
      <c r="B42" s="43" t="s">
        <v>10</v>
      </c>
      <c r="C42" s="26"/>
      <c r="D42" s="27"/>
      <c r="E42" s="74"/>
    </row>
    <row r="43" spans="2:5" ht="14.25">
      <c r="B43" s="75" t="s">
        <v>13</v>
      </c>
      <c r="C43" s="76"/>
      <c r="D43" s="77"/>
      <c r="E43" s="81">
        <f>E21-E31+E41</f>
        <v>987.2754911500001</v>
      </c>
    </row>
    <row r="44" spans="2:5" ht="15" thickBot="1">
      <c r="B44" s="78"/>
      <c r="C44" s="79"/>
      <c r="D44" s="80"/>
      <c r="E44" s="82"/>
    </row>
    <row r="45" spans="2:5" ht="15" thickBot="1">
      <c r="B45" s="28"/>
      <c r="C45" s="29"/>
      <c r="D45" s="29"/>
      <c r="E45" s="44"/>
    </row>
    <row r="47" ht="14.25">
      <c r="A47" s="49"/>
    </row>
    <row r="48" spans="1:3" ht="14.25">
      <c r="A48" s="50"/>
      <c r="B48" s="48"/>
      <c r="C48" s="48"/>
    </row>
  </sheetData>
  <sheetProtection/>
  <mergeCells count="15">
    <mergeCell ref="E41:E42"/>
    <mergeCell ref="B43:D44"/>
    <mergeCell ref="E43:E44"/>
    <mergeCell ref="B14:C14"/>
    <mergeCell ref="B15:C15"/>
    <mergeCell ref="B16:C16"/>
    <mergeCell ref="B19:C19"/>
    <mergeCell ref="B20:C20"/>
    <mergeCell ref="B8:E9"/>
    <mergeCell ref="B21:B22"/>
    <mergeCell ref="E21:E22"/>
    <mergeCell ref="B3:E3"/>
    <mergeCell ref="B4:E4"/>
    <mergeCell ref="B5:E5"/>
    <mergeCell ref="B6:E7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2009-06-09T16:26:05Z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