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<sst xmlns="http://schemas.openxmlformats.org/spreadsheetml/2006/main" count="62" uniqueCount="53">
  <si>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Contribuciones Patronales</t>
  </si>
  <si>
    <t>JUBILACION</t>
  </si>
  <si>
    <t>Ley 19032</t>
  </si>
  <si>
    <t>Asignaciones Familiares</t>
  </si>
  <si>
    <t>Fondo Nacional de Empleo</t>
  </si>
  <si>
    <t>ANSSAL</t>
  </si>
  <si>
    <t>PREVISIONALES</t>
  </si>
  <si>
    <t>Contribución</t>
  </si>
  <si>
    <t>Denominación</t>
  </si>
  <si>
    <t>%</t>
  </si>
  <si>
    <t xml:space="preserve">Importe </t>
  </si>
  <si>
    <t>Importe</t>
  </si>
  <si>
    <t>TOTALES</t>
  </si>
  <si>
    <t>Aportes</t>
  </si>
  <si>
    <t>Total Deposito</t>
  </si>
  <si>
    <t>De esta manera es el pago correspondiente al SUSS Formulario 931 para los Empleadores de la Construcción</t>
  </si>
  <si>
    <t>105408  -  OBRA SOCIAL del PERSONAL DE LA CONSTRUCCIÓN</t>
  </si>
  <si>
    <t xml:space="preserve">Tipo de Empelador </t>
  </si>
  <si>
    <t>Decreto 814/01  Articulo 2 Inciso b</t>
  </si>
  <si>
    <t xml:space="preserve">Actividad </t>
  </si>
  <si>
    <t>Producción Primaria  excepto agropecuaria</t>
  </si>
  <si>
    <t>Empleados al 01/2004</t>
  </si>
  <si>
    <t>Empleados al 04/2000</t>
  </si>
  <si>
    <t xml:space="preserve">ASEGURADORA DE RIESGO DEL TRABAJO   ART    - Valores Aproximados Dependen del Contrato </t>
  </si>
  <si>
    <t xml:space="preserve">ART  Alícuota    </t>
  </si>
  <si>
    <t>Cuota Fija</t>
  </si>
  <si>
    <t>Total Remuneraciones</t>
  </si>
  <si>
    <t xml:space="preserve">Cantidad de Personal </t>
  </si>
  <si>
    <t>TOTAL A PAGAR SUSS</t>
  </si>
  <si>
    <t>CARGAS SOCIALES TRABAJADORES DE LA CONTRUCION</t>
  </si>
  <si>
    <t xml:space="preserve">AYUDANTE </t>
  </si>
  <si>
    <t>BASICO</t>
  </si>
  <si>
    <t>ASISTENCIA</t>
  </si>
  <si>
    <t>HORAS</t>
  </si>
  <si>
    <t>MES</t>
  </si>
  <si>
    <t>SUSS JUNIO/2010 JUBILACION O/SOCIAL</t>
  </si>
  <si>
    <t>FONDO DE DESEMPLEO</t>
  </si>
  <si>
    <t>CONTRIBUCIONES AL IERIC</t>
  </si>
  <si>
    <t>FONDO DE CAPACITACION</t>
  </si>
  <si>
    <t>SEGURO DE Vida CONSTRUCCION</t>
  </si>
  <si>
    <t>CUOTA SINDICAL</t>
  </si>
  <si>
    <t>INGRESOS BRUTOS</t>
  </si>
  <si>
    <t>1er. Año de Antigüedad</t>
  </si>
  <si>
    <t>Más de 1 Año de Antigüedad</t>
  </si>
  <si>
    <t>SEGURO DE VIDA OBLIGATORIO</t>
  </si>
  <si>
    <t>Depende Póliza</t>
  </si>
  <si>
    <t>Aportes Trabajadores</t>
  </si>
  <si>
    <t>A cargo de:</t>
  </si>
  <si>
    <t>Empleador</t>
  </si>
  <si>
    <t>Trabajador</t>
  </si>
  <si>
    <t>Contrib. Adiccional Ley 26494</t>
  </si>
  <si>
    <t>Si bien es una Contribución la Ley Nº 26.494 Jubilación anticipada en el Fromulario 931 se carga como</t>
  </si>
  <si>
    <t>un Aporte Adiccional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</si>
</sst>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%"/>
    <numFmt numFmtId="165" formatCode="_ &quot;$&quot;\ * #,##0.000_ ;_ &quot;$&quot;\ * \-#,##0.000_ ;_ &quot;$&quot;\ * &quot;-&quot;???_ ;_ @_ "/>
    <numFmt numFmtId="166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19" applyAlignment="1">
      <alignment/>
    </xf>
    <xf numFmtId="44" fontId="0" fillId="0" borderId="0" xfId="0" applyNumberFormat="1" applyAlignment="1">
      <alignment/>
    </xf>
    <xf numFmtId="44" fontId="0" fillId="0" borderId="1" xfId="19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right"/>
    </xf>
    <xf numFmtId="44" fontId="4" fillId="0" borderId="4" xfId="0" applyNumberFormat="1" applyFont="1" applyBorder="1" applyAlignment="1">
      <alignment/>
    </xf>
    <xf numFmtId="44" fontId="0" fillId="0" borderId="4" xfId="0" applyNumberFormat="1" applyBorder="1" applyAlignment="1">
      <alignment/>
    </xf>
    <xf numFmtId="43" fontId="4" fillId="0" borderId="0" xfId="17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1" xfId="0" applyNumberForma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44" fontId="4" fillId="0" borderId="13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3" xfId="17" applyFont="1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44" fontId="0" fillId="0" borderId="18" xfId="19" applyBorder="1" applyAlignment="1">
      <alignment/>
    </xf>
    <xf numFmtId="164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43" fontId="4" fillId="0" borderId="17" xfId="17" applyFont="1" applyBorder="1" applyAlignment="1">
      <alignment/>
    </xf>
    <xf numFmtId="44" fontId="6" fillId="0" borderId="13" xfId="0" applyNumberFormat="1" applyFont="1" applyBorder="1" applyAlignment="1">
      <alignment/>
    </xf>
    <xf numFmtId="9" fontId="0" fillId="0" borderId="0" xfId="19" applyNumberFormat="1" applyAlignment="1">
      <alignment/>
    </xf>
    <xf numFmtId="0" fontId="7" fillId="0" borderId="0" xfId="0" applyFont="1" applyAlignment="1">
      <alignment/>
    </xf>
    <xf numFmtId="44" fontId="7" fillId="0" borderId="0" xfId="19" applyFont="1" applyAlignment="1">
      <alignment/>
    </xf>
    <xf numFmtId="44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166" fontId="7" fillId="0" borderId="0" xfId="21" applyNumberFormat="1" applyFont="1" applyAlignment="1">
      <alignment/>
    </xf>
    <xf numFmtId="0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44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63"/>
  <sheetViews>
    <sheetView tabSelected="1" workbookViewId="0" topLeftCell="B13">
      <selection activeCell="B28" sqref="B28:H28"/>
    </sheetView>
  </sheetViews>
  <sheetFormatPr defaultColWidth="11.421875" defaultRowHeight="12.75"/>
  <cols>
    <col min="2" max="2" width="25.57421875" style="0" customWidth="1"/>
    <col min="4" max="4" width="11.8515625" style="0" bestFit="1" customWidth="1"/>
    <col min="5" max="5" width="13.140625" style="0" customWidth="1"/>
    <col min="8" max="8" width="13.7109375" style="0" customWidth="1"/>
  </cols>
  <sheetData>
    <row r="5" spans="2:8" ht="12.75">
      <c r="B5" s="63" t="s">
        <v>29</v>
      </c>
      <c r="C5" s="63"/>
      <c r="D5" s="63"/>
      <c r="E5" s="63"/>
      <c r="F5" s="63"/>
      <c r="G5" s="63"/>
      <c r="H5" s="63"/>
    </row>
    <row r="7" spans="3:6" ht="12.75">
      <c r="C7" s="1" t="s">
        <v>31</v>
      </c>
      <c r="D7" t="s">
        <v>32</v>
      </c>
      <c r="E7" s="1" t="s">
        <v>33</v>
      </c>
      <c r="F7" s="1" t="s">
        <v>34</v>
      </c>
    </row>
    <row r="8" spans="2:6" ht="12.75">
      <c r="B8" t="s">
        <v>30</v>
      </c>
      <c r="C8" s="2">
        <v>10.06</v>
      </c>
      <c r="D8" s="43">
        <v>0.2</v>
      </c>
      <c r="E8" s="1">
        <v>176</v>
      </c>
      <c r="F8" s="2">
        <f>(C8*E8)*1.2</f>
        <v>2124.672</v>
      </c>
    </row>
    <row r="9" ht="13.5" thickBot="1"/>
    <row r="10" spans="2:8" ht="12.75">
      <c r="B10" s="67" t="s">
        <v>26</v>
      </c>
      <c r="C10" s="68"/>
      <c r="D10" s="68"/>
      <c r="E10" s="4">
        <f>F8*E11</f>
        <v>2124.672</v>
      </c>
      <c r="F10" s="5"/>
      <c r="G10" s="5"/>
      <c r="H10" s="6"/>
    </row>
    <row r="11" spans="2:8" ht="12.75">
      <c r="B11" s="69" t="s">
        <v>27</v>
      </c>
      <c r="C11" s="70"/>
      <c r="D11" s="70"/>
      <c r="E11" s="8">
        <v>1</v>
      </c>
      <c r="F11" s="9"/>
      <c r="G11" s="9"/>
      <c r="H11" s="10"/>
    </row>
    <row r="12" spans="2:8" ht="13.5" thickBot="1">
      <c r="B12" s="18"/>
      <c r="C12" s="19"/>
      <c r="D12" s="19"/>
      <c r="E12" s="19"/>
      <c r="F12" s="19"/>
      <c r="G12" s="19"/>
      <c r="H12" s="20"/>
    </row>
    <row r="13" spans="2:8" ht="13.5" thickTop="1">
      <c r="B13" s="72" t="s">
        <v>0</v>
      </c>
      <c r="C13" s="57"/>
      <c r="D13" s="57"/>
      <c r="E13" s="57"/>
      <c r="F13" s="57" t="s">
        <v>46</v>
      </c>
      <c r="G13" s="57"/>
      <c r="H13" s="58"/>
    </row>
    <row r="14" spans="2:8" ht="12.75">
      <c r="B14" s="60" t="s">
        <v>6</v>
      </c>
      <c r="C14" s="61"/>
      <c r="D14" s="61"/>
      <c r="E14" s="61"/>
      <c r="F14" s="61"/>
      <c r="G14" s="61"/>
      <c r="H14" s="71"/>
    </row>
    <row r="15" spans="2:8" ht="12.75">
      <c r="B15" s="32" t="s">
        <v>8</v>
      </c>
      <c r="C15" s="33" t="s">
        <v>9</v>
      </c>
      <c r="D15" s="33" t="s">
        <v>10</v>
      </c>
      <c r="E15" s="33" t="s">
        <v>14</v>
      </c>
      <c r="F15" s="33" t="s">
        <v>9</v>
      </c>
      <c r="G15" s="33" t="s">
        <v>11</v>
      </c>
      <c r="H15" s="34" t="s">
        <v>14</v>
      </c>
    </row>
    <row r="16" spans="2:8" ht="12.75">
      <c r="B16" s="21" t="s">
        <v>1</v>
      </c>
      <c r="C16" s="22">
        <v>0.1017</v>
      </c>
      <c r="D16" s="24">
        <f>E10*C16</f>
        <v>216.0791424</v>
      </c>
      <c r="E16" s="23"/>
      <c r="F16" s="22">
        <v>0.11</v>
      </c>
      <c r="G16" s="24">
        <f>E10*F16</f>
        <v>233.71392</v>
      </c>
      <c r="H16" s="10"/>
    </row>
    <row r="17" spans="2:8" ht="12.75">
      <c r="B17" s="21" t="s">
        <v>2</v>
      </c>
      <c r="C17" s="22">
        <v>0.015</v>
      </c>
      <c r="D17" s="24">
        <f>E10*C17</f>
        <v>31.870079999999998</v>
      </c>
      <c r="E17" s="23"/>
      <c r="F17" s="22">
        <v>0.03</v>
      </c>
      <c r="G17" s="24">
        <f>E10*F17</f>
        <v>63.740159999999996</v>
      </c>
      <c r="H17" s="10"/>
    </row>
    <row r="18" spans="2:8" ht="12.75">
      <c r="B18" s="21" t="s">
        <v>50</v>
      </c>
      <c r="C18" s="22">
        <v>0.03</v>
      </c>
      <c r="D18" s="24">
        <f>E10*C18</f>
        <v>63.740159999999996</v>
      </c>
      <c r="E18" s="23"/>
      <c r="F18" s="23"/>
      <c r="G18" s="23"/>
      <c r="H18" s="10"/>
    </row>
    <row r="19" spans="2:8" ht="12.75">
      <c r="B19" s="21" t="s">
        <v>3</v>
      </c>
      <c r="C19" s="22">
        <v>0.0444</v>
      </c>
      <c r="D19" s="24">
        <f>E10*C19</f>
        <v>94.33543680000001</v>
      </c>
      <c r="E19" s="23"/>
      <c r="F19" s="23"/>
      <c r="G19" s="23"/>
      <c r="H19" s="10"/>
    </row>
    <row r="20" spans="2:8" ht="12.75">
      <c r="B20" s="21" t="s">
        <v>4</v>
      </c>
      <c r="C20" s="22">
        <v>0.0089</v>
      </c>
      <c r="D20" s="24">
        <f>E10*C20</f>
        <v>18.9095808</v>
      </c>
      <c r="E20" s="23"/>
      <c r="F20" s="23"/>
      <c r="G20" s="23"/>
      <c r="H20" s="10"/>
    </row>
    <row r="21" spans="2:8" ht="12.75">
      <c r="B21" s="21" t="s">
        <v>5</v>
      </c>
      <c r="C21" s="23"/>
      <c r="D21" s="24">
        <f>D25*10%</f>
        <v>12.748032</v>
      </c>
      <c r="E21" s="23"/>
      <c r="F21" s="23"/>
      <c r="G21" s="24">
        <f>G26*10%</f>
        <v>6.374016</v>
      </c>
      <c r="H21" s="10"/>
    </row>
    <row r="22" spans="2:9" ht="12.75">
      <c r="B22" s="25" t="s">
        <v>12</v>
      </c>
      <c r="C22" s="26"/>
      <c r="D22" s="26"/>
      <c r="E22" s="27">
        <f>SUM(D16:D21)</f>
        <v>437.68243200000006</v>
      </c>
      <c r="F22" s="26"/>
      <c r="G22" s="28"/>
      <c r="H22" s="29">
        <f>SUM(G16:G21)</f>
        <v>303.82809599999996</v>
      </c>
      <c r="I22" s="3"/>
    </row>
    <row r="23" spans="2:8" ht="12.75">
      <c r="B23" s="64" t="s">
        <v>16</v>
      </c>
      <c r="C23" s="65"/>
      <c r="D23" s="65"/>
      <c r="E23" s="65"/>
      <c r="F23" s="65"/>
      <c r="G23" s="65"/>
      <c r="H23" s="10"/>
    </row>
    <row r="24" spans="2:8" ht="12.75">
      <c r="B24" s="7"/>
      <c r="C24" s="23"/>
      <c r="D24" s="23"/>
      <c r="E24" s="23"/>
      <c r="F24" s="23"/>
      <c r="G24" s="23"/>
      <c r="H24" s="10"/>
    </row>
    <row r="25" spans="2:8" ht="12.75">
      <c r="B25" s="7" t="s">
        <v>7</v>
      </c>
      <c r="C25" s="22">
        <v>0.06</v>
      </c>
      <c r="D25" s="24">
        <f>E10*C25</f>
        <v>127.48031999999999</v>
      </c>
      <c r="E25" s="24">
        <f>D25-D21</f>
        <v>114.732288</v>
      </c>
      <c r="F25" s="23"/>
      <c r="G25" s="23"/>
      <c r="H25" s="10"/>
    </row>
    <row r="26" spans="2:8" ht="12.75">
      <c r="B26" s="7" t="s">
        <v>13</v>
      </c>
      <c r="C26" s="23"/>
      <c r="D26" s="23"/>
      <c r="E26" s="23"/>
      <c r="F26" s="22">
        <v>0.03</v>
      </c>
      <c r="G26" s="24">
        <f>E10*F26</f>
        <v>63.740159999999996</v>
      </c>
      <c r="H26" s="13">
        <f>G26-G21</f>
        <v>57.366144</v>
      </c>
    </row>
    <row r="27" spans="2:8" ht="12.75">
      <c r="B27" s="30" t="s">
        <v>12</v>
      </c>
      <c r="C27" s="26"/>
      <c r="D27" s="26"/>
      <c r="E27" s="35">
        <f>SUM(E25:E26)</f>
        <v>114.732288</v>
      </c>
      <c r="F27" s="26"/>
      <c r="G27" s="26"/>
      <c r="H27" s="29">
        <f>SUM(H26)</f>
        <v>57.366144</v>
      </c>
    </row>
    <row r="28" spans="2:8" ht="12.75">
      <c r="B28" s="64" t="s">
        <v>23</v>
      </c>
      <c r="C28" s="65"/>
      <c r="D28" s="65"/>
      <c r="E28" s="65"/>
      <c r="F28" s="65"/>
      <c r="G28" s="65"/>
      <c r="H28" s="66"/>
    </row>
    <row r="29" spans="2:8" ht="12.75">
      <c r="B29" s="11"/>
      <c r="C29" s="23"/>
      <c r="D29" s="36"/>
      <c r="E29" s="41"/>
      <c r="F29" s="9"/>
      <c r="G29" s="9"/>
      <c r="H29" s="12"/>
    </row>
    <row r="30" spans="2:8" ht="12.75">
      <c r="B30" s="15" t="s">
        <v>24</v>
      </c>
      <c r="C30" s="39">
        <v>0.15222</v>
      </c>
      <c r="D30" s="37">
        <f>E10*C30</f>
        <v>323.41757184</v>
      </c>
      <c r="E30" s="41"/>
      <c r="F30" s="9"/>
      <c r="G30" s="9"/>
      <c r="H30" s="12"/>
    </row>
    <row r="31" spans="2:8" ht="12.75">
      <c r="B31" s="15" t="s">
        <v>25</v>
      </c>
      <c r="C31" s="40">
        <v>0.6</v>
      </c>
      <c r="D31" s="38">
        <f>C31*E11</f>
        <v>0.6</v>
      </c>
      <c r="E31" s="41"/>
      <c r="F31" s="9"/>
      <c r="G31" s="9"/>
      <c r="H31" s="12"/>
    </row>
    <row r="32" spans="2:8" ht="12.75">
      <c r="B32" s="25" t="s">
        <v>12</v>
      </c>
      <c r="C32" s="31"/>
      <c r="D32" s="31"/>
      <c r="E32" s="35">
        <f>SUM(D30:D31)</f>
        <v>324.01757184</v>
      </c>
      <c r="F32" s="31"/>
      <c r="G32" s="31"/>
      <c r="H32" s="29"/>
    </row>
    <row r="33" spans="2:8" ht="12.75">
      <c r="B33" s="11"/>
      <c r="C33" s="9"/>
      <c r="D33" s="9"/>
      <c r="E33" s="14"/>
      <c r="F33" s="9"/>
      <c r="G33" s="9"/>
      <c r="H33" s="12"/>
    </row>
    <row r="34" spans="2:8" ht="15.75" thickBot="1">
      <c r="B34" s="60" t="s">
        <v>28</v>
      </c>
      <c r="C34" s="61"/>
      <c r="D34" s="62"/>
      <c r="E34" s="42">
        <f>E22+H22+E27+H27+E32</f>
        <v>1237.62653184</v>
      </c>
      <c r="F34" s="16"/>
      <c r="G34" s="16"/>
      <c r="H34" s="17"/>
    </row>
    <row r="35" spans="2:8" ht="15">
      <c r="B35" s="52"/>
      <c r="C35" s="52"/>
      <c r="D35" s="52"/>
      <c r="E35" s="54"/>
      <c r="F35" s="9"/>
      <c r="G35" s="9"/>
      <c r="H35" s="9"/>
    </row>
    <row r="36" spans="2:8" ht="15" customHeight="1">
      <c r="B36" s="56" t="s">
        <v>51</v>
      </c>
      <c r="C36" s="56"/>
      <c r="D36" s="56"/>
      <c r="E36" s="56"/>
      <c r="F36" s="56"/>
      <c r="G36" s="56"/>
      <c r="H36" s="56"/>
    </row>
    <row r="37" spans="2:8" ht="15">
      <c r="B37" s="55" t="s">
        <v>52</v>
      </c>
      <c r="C37" s="52"/>
      <c r="D37" s="52"/>
      <c r="E37" s="54"/>
      <c r="F37" s="9"/>
      <c r="G37" s="9"/>
      <c r="H37" s="9"/>
    </row>
    <row r="38" ht="12.75">
      <c r="B38" t="s">
        <v>15</v>
      </c>
    </row>
    <row r="40" spans="2:3" ht="12.75">
      <c r="B40" t="s">
        <v>17</v>
      </c>
      <c r="C40" t="s">
        <v>18</v>
      </c>
    </row>
    <row r="41" spans="2:3" ht="12.75">
      <c r="B41" t="s">
        <v>19</v>
      </c>
      <c r="C41" t="s">
        <v>20</v>
      </c>
    </row>
    <row r="42" spans="2:3" ht="12.75">
      <c r="B42" t="s">
        <v>22</v>
      </c>
      <c r="C42" s="1">
        <v>0</v>
      </c>
    </row>
    <row r="43" spans="2:3" ht="12.75">
      <c r="B43" t="s">
        <v>21</v>
      </c>
      <c r="C43" s="1">
        <v>0</v>
      </c>
    </row>
    <row r="45" spans="7:9" ht="12.75">
      <c r="G45" s="59" t="s">
        <v>47</v>
      </c>
      <c r="H45" s="59"/>
      <c r="I45" s="53"/>
    </row>
    <row r="46" spans="2:6" ht="12.75">
      <c r="B46" s="44" t="s">
        <v>35</v>
      </c>
      <c r="C46" s="44"/>
      <c r="D46" s="44"/>
      <c r="E46" s="44"/>
      <c r="F46" s="45">
        <f>E34</f>
        <v>1237.62653184</v>
      </c>
    </row>
    <row r="47" spans="2:6" ht="12.75">
      <c r="B47" s="44"/>
      <c r="C47" s="44"/>
      <c r="D47" s="44"/>
      <c r="E47" s="44"/>
      <c r="F47" s="45"/>
    </row>
    <row r="48" spans="2:6" ht="12.75">
      <c r="B48" s="44"/>
      <c r="C48" s="44"/>
      <c r="D48" s="44"/>
      <c r="E48" s="45">
        <f>E10</f>
        <v>2124.672</v>
      </c>
      <c r="F48" s="44"/>
    </row>
    <row r="49" spans="2:6" ht="12.75">
      <c r="B49" s="44"/>
      <c r="C49" s="44"/>
      <c r="D49" s="44"/>
      <c r="E49" s="44"/>
      <c r="F49" s="44"/>
    </row>
    <row r="50" spans="2:8" ht="12.75">
      <c r="B50" s="44" t="s">
        <v>36</v>
      </c>
      <c r="C50" s="44" t="s">
        <v>42</v>
      </c>
      <c r="D50" s="44"/>
      <c r="E50" s="47">
        <v>0.12</v>
      </c>
      <c r="F50" s="45">
        <f>(E48*12%)</f>
        <v>254.96063999999998</v>
      </c>
      <c r="H50" s="1" t="s">
        <v>48</v>
      </c>
    </row>
    <row r="51" spans="2:6" ht="12.75">
      <c r="B51" s="44"/>
      <c r="C51" s="44" t="s">
        <v>43</v>
      </c>
      <c r="D51" s="44"/>
      <c r="E51" s="47">
        <v>0.08</v>
      </c>
      <c r="F51" s="45">
        <v>0</v>
      </c>
    </row>
    <row r="52" spans="2:8" ht="12.75">
      <c r="B52" s="44" t="s">
        <v>37</v>
      </c>
      <c r="C52" s="44"/>
      <c r="D52" s="44"/>
      <c r="E52" s="47">
        <v>0.02</v>
      </c>
      <c r="F52" s="46">
        <f>E48*2%</f>
        <v>42.49344</v>
      </c>
      <c r="H52" s="1" t="s">
        <v>48</v>
      </c>
    </row>
    <row r="53" spans="2:6" ht="12.75">
      <c r="B53" s="44"/>
      <c r="C53" s="44"/>
      <c r="D53" s="44"/>
      <c r="E53" s="44"/>
      <c r="F53" s="44"/>
    </row>
    <row r="54" spans="2:8" ht="12.75">
      <c r="B54" s="44" t="s">
        <v>38</v>
      </c>
      <c r="C54" s="44"/>
      <c r="D54" s="44"/>
      <c r="E54" s="47">
        <v>0.02</v>
      </c>
      <c r="F54" s="46">
        <f>E48*2%</f>
        <v>42.49344</v>
      </c>
      <c r="H54" s="1" t="s">
        <v>48</v>
      </c>
    </row>
    <row r="55" spans="2:6" ht="12.75">
      <c r="B55" s="44"/>
      <c r="C55" s="44"/>
      <c r="D55" s="44"/>
      <c r="E55" s="44"/>
      <c r="F55" s="44"/>
    </row>
    <row r="56" spans="2:7" ht="12.75">
      <c r="B56" s="44" t="s">
        <v>39</v>
      </c>
      <c r="C56" s="44"/>
      <c r="D56" s="44"/>
      <c r="E56" s="45">
        <v>36.56</v>
      </c>
      <c r="F56" s="45">
        <f>E56*E11</f>
        <v>36.56</v>
      </c>
      <c r="G56" s="1" t="s">
        <v>49</v>
      </c>
    </row>
    <row r="57" spans="2:6" ht="12.75">
      <c r="B57" s="44"/>
      <c r="C57" s="44"/>
      <c r="D57" s="44"/>
      <c r="E57" s="45"/>
      <c r="F57" s="45"/>
    </row>
    <row r="58" spans="2:7" ht="12.75">
      <c r="B58" s="44" t="s">
        <v>40</v>
      </c>
      <c r="C58" s="44"/>
      <c r="D58" s="44"/>
      <c r="E58" s="48">
        <v>0.025</v>
      </c>
      <c r="F58" s="45">
        <f>E48*E58</f>
        <v>53.116800000000005</v>
      </c>
      <c r="G58" s="1" t="s">
        <v>49</v>
      </c>
    </row>
    <row r="59" spans="2:6" ht="12.75">
      <c r="B59" s="44"/>
      <c r="C59" s="44"/>
      <c r="D59" s="44"/>
      <c r="E59" s="48"/>
      <c r="F59" s="45"/>
    </row>
    <row r="60" spans="2:8" ht="12.75">
      <c r="B60" s="44" t="s">
        <v>44</v>
      </c>
      <c r="C60" s="44"/>
      <c r="D60" s="49" t="s">
        <v>45</v>
      </c>
      <c r="E60" s="50"/>
      <c r="F60" s="45">
        <v>5</v>
      </c>
      <c r="H60" s="1" t="s">
        <v>48</v>
      </c>
    </row>
    <row r="61" spans="2:6" ht="12.75">
      <c r="B61" s="44"/>
      <c r="C61" s="44"/>
      <c r="D61" s="49"/>
      <c r="E61" s="44"/>
      <c r="F61" s="45"/>
    </row>
    <row r="62" spans="2:8" ht="12.75">
      <c r="B62" s="44" t="s">
        <v>41</v>
      </c>
      <c r="C62" s="44"/>
      <c r="D62" s="45"/>
      <c r="E62" s="44"/>
      <c r="F62" s="45"/>
      <c r="H62" s="1" t="s">
        <v>48</v>
      </c>
    </row>
    <row r="63" spans="2:6" ht="12.75">
      <c r="B63" s="44"/>
      <c r="C63" s="44"/>
      <c r="D63" s="44"/>
      <c r="E63" s="44"/>
      <c r="F63" s="51">
        <f>SUM(F46:F62)</f>
        <v>1672.25085184</v>
      </c>
    </row>
  </sheetData>
  <mergeCells count="11">
    <mergeCell ref="B5:H5"/>
    <mergeCell ref="B28:H28"/>
    <mergeCell ref="B10:D10"/>
    <mergeCell ref="B11:D11"/>
    <mergeCell ref="B14:H14"/>
    <mergeCell ref="B23:G23"/>
    <mergeCell ref="B13:E13"/>
    <mergeCell ref="B36:H36"/>
    <mergeCell ref="F13:H13"/>
    <mergeCell ref="G45:H45"/>
    <mergeCell ref="B34:D34"/>
  </mergeCells>
  <printOptions/>
  <pageMargins left="0.75" right="0.75" top="1" bottom="1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2010-07-11T16:51:04Z</dcterms:created>
  <dcterms:modified xsi:type="dcterms:W3CDTF">2010-09-28T20:59:17Z</dcterms:modified>
  <cp:category/>
  <cp:version/>
  <cp:contentType/>
  <cp:contentStatus/>
</cp:coreProperties>
</file>