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<sst xmlns="http://schemas.openxmlformats.org/spreadsheetml/2006/main" count="46" uniqueCount="32">
  <si>
    <t>APELLIDO Y NOMBRE</t>
  </si>
  <si>
    <t>LEGAJO Nº</t>
  </si>
  <si>
    <t>CUIT Nº</t>
  </si>
  <si>
    <t>WWW.ECONOBLOG.COM.AR</t>
  </si>
  <si>
    <t>HABERES</t>
  </si>
  <si>
    <t xml:space="preserve"> </t>
  </si>
  <si>
    <t>IMPORTE</t>
  </si>
  <si>
    <t>SUELDO BASICO</t>
  </si>
  <si>
    <t>TOTALES</t>
  </si>
  <si>
    <t>DEDUCCIONES</t>
  </si>
  <si>
    <t>%</t>
  </si>
  <si>
    <t>JUBILACION</t>
  </si>
  <si>
    <t>LEY 19032</t>
  </si>
  <si>
    <t>DEDUCIONES</t>
  </si>
  <si>
    <t xml:space="preserve">TOTAL </t>
  </si>
  <si>
    <t>ADICCIONALES</t>
  </si>
  <si>
    <t>IMPORTE NETO A COBRAR</t>
  </si>
  <si>
    <t>ANTIGÜEDAD</t>
  </si>
  <si>
    <t xml:space="preserve">Adiccional x Categoría </t>
  </si>
  <si>
    <t>OBRA SOCIAL</t>
  </si>
  <si>
    <t>CUOTA SOLIDARIA</t>
  </si>
  <si>
    <t>SEGURO DE SEPELIO</t>
  </si>
  <si>
    <t>ITEMS NO REMUNERATIVOS</t>
  </si>
  <si>
    <t>COMIDA 4.1.12</t>
  </si>
  <si>
    <t>VIATICOS   4.1.13</t>
  </si>
  <si>
    <t>Camioneros tienen distintos Items a calcular según cada actividad y categoría</t>
  </si>
  <si>
    <t>Horas Extras al 50%</t>
  </si>
  <si>
    <t>Conductor Primera</t>
  </si>
  <si>
    <t>Valor</t>
  </si>
  <si>
    <t>LIQUIDACION HABERES ENERO y Vacaciones</t>
  </si>
  <si>
    <t>Vacaciones</t>
  </si>
  <si>
    <t>Adiccional fijo por Vacaciones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</si>
</sst>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"/>
    <numFmt numFmtId="165" formatCode="0.000"/>
    <numFmt numFmtId="166" formatCode="0.000000"/>
    <numFmt numFmtId="167" formatCode="0.00000"/>
  </numFmts>
  <fonts count="9">
    <font>
      <sz val="10"/>
      <name val="Arial"/>
      <family val="0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u val="single"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5" fontId="3" fillId="2" borderId="1" xfId="0" applyNumberFormat="1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center"/>
    </xf>
    <xf numFmtId="44" fontId="4" fillId="0" borderId="5" xfId="18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horizontal="left" vertical="center"/>
    </xf>
    <xf numFmtId="2" fontId="4" fillId="0" borderId="6" xfId="0" applyNumberFormat="1" applyFont="1" applyFill="1" applyBorder="1" applyAlignment="1">
      <alignment/>
    </xf>
    <xf numFmtId="44" fontId="4" fillId="0" borderId="7" xfId="18" applyFont="1" applyFill="1" applyBorder="1" applyAlignment="1">
      <alignment/>
    </xf>
    <xf numFmtId="15" fontId="3" fillId="2" borderId="8" xfId="0" applyNumberFormat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/>
    </xf>
    <xf numFmtId="44" fontId="3" fillId="2" borderId="6" xfId="18" applyFont="1" applyFill="1" applyBorder="1" applyAlignment="1">
      <alignment horizontal="center"/>
    </xf>
    <xf numFmtId="15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44" fontId="4" fillId="0" borderId="5" xfId="18" applyFont="1" applyFill="1" applyBorder="1" applyAlignment="1">
      <alignment/>
    </xf>
    <xf numFmtId="1" fontId="4" fillId="0" borderId="5" xfId="0" applyNumberFormat="1" applyFont="1" applyBorder="1" applyAlignment="1">
      <alignment horizontal="center"/>
    </xf>
    <xf numFmtId="44" fontId="4" fillId="0" borderId="9" xfId="18" applyFont="1" applyBorder="1" applyAlignment="1">
      <alignment/>
    </xf>
    <xf numFmtId="2" fontId="4" fillId="0" borderId="5" xfId="0" applyNumberFormat="1" applyFont="1" applyBorder="1" applyAlignment="1">
      <alignment horizontal="center"/>
    </xf>
    <xf numFmtId="15" fontId="3" fillId="0" borderId="10" xfId="0" applyNumberFormat="1" applyFont="1" applyBorder="1" applyAlignment="1">
      <alignment horizontal="center" vertical="center"/>
    </xf>
    <xf numFmtId="15" fontId="4" fillId="0" borderId="4" xfId="0" applyNumberFormat="1" applyFont="1" applyBorder="1" applyAlignment="1">
      <alignment horizontal="left" vertical="center"/>
    </xf>
    <xf numFmtId="44" fontId="4" fillId="0" borderId="5" xfId="18" applyFont="1" applyBorder="1" applyAlignment="1">
      <alignment/>
    </xf>
    <xf numFmtId="15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/>
    </xf>
    <xf numFmtId="44" fontId="4" fillId="0" borderId="11" xfId="18" applyFont="1" applyBorder="1" applyAlignment="1">
      <alignment/>
    </xf>
    <xf numFmtId="15" fontId="3" fillId="2" borderId="8" xfId="0" applyNumberFormat="1" applyFont="1" applyFill="1" applyBorder="1" applyAlignment="1">
      <alignment vertical="center"/>
    </xf>
    <xf numFmtId="2" fontId="4" fillId="2" borderId="6" xfId="0" applyNumberFormat="1" applyFont="1" applyFill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44" fontId="4" fillId="0" borderId="14" xfId="18" applyFont="1" applyBorder="1" applyAlignment="1">
      <alignment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44" fontId="4" fillId="0" borderId="17" xfId="18" applyFont="1" applyBorder="1" applyAlignment="1">
      <alignment/>
    </xf>
    <xf numFmtId="0" fontId="0" fillId="0" borderId="0" xfId="0" applyAlignment="1">
      <alignment/>
    </xf>
    <xf numFmtId="0" fontId="4" fillId="0" borderId="5" xfId="18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3" fontId="7" fillId="0" borderId="0" xfId="16" applyFont="1" applyAlignment="1">
      <alignment/>
    </xf>
    <xf numFmtId="2" fontId="7" fillId="0" borderId="0" xfId="18" applyNumberFormat="1" applyFont="1" applyFill="1" applyBorder="1" applyAlignment="1">
      <alignment horizontal="right"/>
    </xf>
    <xf numFmtId="9" fontId="4" fillId="0" borderId="5" xfId="0" applyNumberFormat="1" applyFont="1" applyFill="1" applyBorder="1" applyAlignment="1">
      <alignment/>
    </xf>
    <xf numFmtId="44" fontId="4" fillId="0" borderId="5" xfId="18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/>
    </xf>
    <xf numFmtId="44" fontId="4" fillId="3" borderId="18" xfId="18" applyFont="1" applyFill="1" applyBorder="1" applyAlignment="1">
      <alignment/>
    </xf>
    <xf numFmtId="44" fontId="4" fillId="0" borderId="18" xfId="18" applyFont="1" applyBorder="1" applyAlignment="1">
      <alignment/>
    </xf>
    <xf numFmtId="0" fontId="4" fillId="0" borderId="5" xfId="0" applyNumberFormat="1" applyFont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5" fontId="3" fillId="0" borderId="1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5" fontId="3" fillId="0" borderId="8" xfId="0" applyNumberFormat="1" applyFont="1" applyBorder="1" applyAlignment="1">
      <alignment vertical="center"/>
    </xf>
    <xf numFmtId="44" fontId="4" fillId="2" borderId="23" xfId="18" applyFont="1" applyFill="1" applyBorder="1" applyAlignment="1">
      <alignment/>
    </xf>
    <xf numFmtId="44" fontId="4" fillId="2" borderId="11" xfId="18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12" xfId="15" applyBorder="1" applyAlignment="1" applyProtection="1">
      <alignment horizontal="center"/>
      <protection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5" fontId="8" fillId="0" borderId="10" xfId="0" applyNumberFormat="1" applyFont="1" applyBorder="1" applyAlignment="1">
      <alignment horizontal="center" vertical="center"/>
    </xf>
    <xf numFmtId="15" fontId="8" fillId="0" borderId="27" xfId="0" applyNumberFormat="1" applyFont="1" applyBorder="1" applyAlignment="1">
      <alignment horizontal="center" vertical="center"/>
    </xf>
    <xf numFmtId="15" fontId="8" fillId="0" borderId="31" xfId="0" applyNumberFormat="1" applyFont="1" applyBorder="1" applyAlignment="1">
      <alignment horizontal="center" vertical="center"/>
    </xf>
    <xf numFmtId="44" fontId="4" fillId="0" borderId="32" xfId="18" applyFont="1" applyBorder="1" applyAlignment="1">
      <alignment/>
    </xf>
    <xf numFmtId="44" fontId="4" fillId="0" borderId="33" xfId="18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44" fontId="4" fillId="2" borderId="37" xfId="18" applyFont="1" applyFill="1" applyBorder="1" applyAlignment="1">
      <alignment/>
    </xf>
    <xf numFmtId="44" fontId="4" fillId="2" borderId="22" xfId="18" applyFont="1" applyFill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45"/>
  <sheetViews>
    <sheetView tabSelected="1" workbookViewId="0" topLeftCell="A14">
      <selection activeCell="D37" sqref="D37"/>
    </sheetView>
  </sheetViews>
  <sheetFormatPr defaultColWidth="11.421875" defaultRowHeight="12.75"/>
  <cols>
    <col min="2" max="2" width="21.140625" style="0" customWidth="1"/>
    <col min="3" max="3" width="12.7109375" style="0" customWidth="1"/>
  </cols>
  <sheetData>
    <row r="3" ht="13.5" thickBot="1"/>
    <row r="4" spans="2:5" ht="12.75">
      <c r="B4" s="58" t="s">
        <v>0</v>
      </c>
      <c r="C4" s="59"/>
      <c r="D4" s="59"/>
      <c r="E4" s="60"/>
    </row>
    <row r="5" spans="2:5" ht="12.75">
      <c r="B5" s="61" t="s">
        <v>1</v>
      </c>
      <c r="C5" s="62"/>
      <c r="D5" s="62"/>
      <c r="E5" s="63"/>
    </row>
    <row r="6" spans="2:5" ht="12.75">
      <c r="B6" s="61" t="s">
        <v>2</v>
      </c>
      <c r="C6" s="62"/>
      <c r="D6" s="62"/>
      <c r="E6" s="63"/>
    </row>
    <row r="7" spans="2:5" ht="12.75">
      <c r="B7" s="64" t="s">
        <v>3</v>
      </c>
      <c r="C7" s="65"/>
      <c r="D7" s="65"/>
      <c r="E7" s="66"/>
    </row>
    <row r="8" spans="2:5" ht="13.5" thickBot="1">
      <c r="B8" s="67"/>
      <c r="C8" s="68"/>
      <c r="D8" s="68"/>
      <c r="E8" s="69"/>
    </row>
    <row r="9" spans="2:5" ht="12.75">
      <c r="B9" s="49" t="s">
        <v>29</v>
      </c>
      <c r="C9" s="50"/>
      <c r="D9" s="50"/>
      <c r="E9" s="51"/>
    </row>
    <row r="10" spans="2:5" ht="13.5" thickBot="1">
      <c r="B10" s="52"/>
      <c r="C10" s="53"/>
      <c r="D10" s="53"/>
      <c r="E10" s="54"/>
    </row>
    <row r="11" spans="2:5" ht="12.75">
      <c r="B11" s="1" t="s">
        <v>4</v>
      </c>
      <c r="C11" s="2" t="s">
        <v>5</v>
      </c>
      <c r="D11" s="48" t="s">
        <v>28</v>
      </c>
      <c r="E11" s="3" t="s">
        <v>6</v>
      </c>
    </row>
    <row r="12" spans="2:6" ht="12.75">
      <c r="B12" s="4" t="s">
        <v>7</v>
      </c>
      <c r="C12" s="5" t="s">
        <v>27</v>
      </c>
      <c r="D12" s="6">
        <v>2412.2</v>
      </c>
      <c r="E12" s="6">
        <f>D12</f>
        <v>2412.2</v>
      </c>
      <c r="F12" s="38"/>
    </row>
    <row r="13" spans="2:6" ht="12.75">
      <c r="B13" s="4" t="s">
        <v>18</v>
      </c>
      <c r="C13" s="41">
        <v>0.16</v>
      </c>
      <c r="D13" s="6"/>
      <c r="E13" s="6">
        <f>(E12+E15+E16)*16%</f>
        <v>632.23762</v>
      </c>
      <c r="F13" s="40"/>
    </row>
    <row r="14" spans="2:6" ht="12.75">
      <c r="B14" s="4" t="s">
        <v>17</v>
      </c>
      <c r="C14" s="41"/>
      <c r="D14" s="36">
        <v>3</v>
      </c>
      <c r="E14" s="42">
        <f>(E12+E13+E16)*D14%</f>
        <v>131.85808859999997</v>
      </c>
      <c r="F14" s="40"/>
    </row>
    <row r="15" spans="2:6" ht="12.75">
      <c r="B15" s="4" t="s">
        <v>26</v>
      </c>
      <c r="C15" s="47">
        <v>10</v>
      </c>
      <c r="D15" s="6">
        <f>((D12/24)/8)*1.5</f>
        <v>18.8453125</v>
      </c>
      <c r="E15" s="42">
        <f>C15*D15</f>
        <v>188.453125</v>
      </c>
      <c r="F15" s="37"/>
    </row>
    <row r="16" spans="2:6" ht="12.75">
      <c r="B16" s="7" t="s">
        <v>30</v>
      </c>
      <c r="C16" s="47">
        <v>14</v>
      </c>
      <c r="D16" s="6"/>
      <c r="E16" s="6">
        <f>D12/25*C16</f>
        <v>1350.8319999999999</v>
      </c>
      <c r="F16" s="37"/>
    </row>
    <row r="17" spans="2:6" ht="12.75">
      <c r="B17" s="4"/>
      <c r="C17" s="43"/>
      <c r="D17" s="6"/>
      <c r="E17" s="6"/>
      <c r="F17" s="37"/>
    </row>
    <row r="18" spans="2:6" ht="12.75">
      <c r="B18" s="7"/>
      <c r="C18" s="5" t="s">
        <v>5</v>
      </c>
      <c r="D18" s="6" t="s">
        <v>5</v>
      </c>
      <c r="E18" s="6"/>
      <c r="F18" s="39"/>
    </row>
    <row r="19" spans="2:5" ht="12.75">
      <c r="B19" s="55" t="s">
        <v>8</v>
      </c>
      <c r="C19" s="8"/>
      <c r="D19" s="9"/>
      <c r="E19" s="56">
        <f>SUM(E12:E18)</f>
        <v>4715.580833599999</v>
      </c>
    </row>
    <row r="20" spans="2:5" ht="13.5" thickBot="1">
      <c r="B20" s="55"/>
      <c r="C20" s="8"/>
      <c r="D20" s="9"/>
      <c r="E20" s="57"/>
    </row>
    <row r="21" spans="2:5" ht="12.75">
      <c r="B21" s="10" t="s">
        <v>9</v>
      </c>
      <c r="C21" s="11" t="s">
        <v>10</v>
      </c>
      <c r="D21" s="12" t="s">
        <v>6</v>
      </c>
      <c r="E21" s="44"/>
    </row>
    <row r="22" spans="2:5" ht="12.75">
      <c r="B22" s="13" t="s">
        <v>11</v>
      </c>
      <c r="C22" s="14">
        <v>11</v>
      </c>
      <c r="D22" s="15">
        <f>(E19-E17)*11%</f>
        <v>518.7138916959999</v>
      </c>
      <c r="E22" s="15"/>
    </row>
    <row r="23" spans="2:5" ht="12.75">
      <c r="B23" s="13" t="s">
        <v>12</v>
      </c>
      <c r="C23" s="5">
        <v>3</v>
      </c>
      <c r="D23" s="15">
        <f>E19*3%</f>
        <v>141.46742500799996</v>
      </c>
      <c r="E23" s="15"/>
    </row>
    <row r="24" spans="2:5" ht="12.75">
      <c r="B24" s="13" t="s">
        <v>19</v>
      </c>
      <c r="C24" s="16">
        <v>3</v>
      </c>
      <c r="D24" s="15">
        <f>E19*3%</f>
        <v>141.46742500799996</v>
      </c>
      <c r="E24" s="21"/>
    </row>
    <row r="25" spans="2:5" ht="12.75">
      <c r="B25" s="13" t="s">
        <v>20</v>
      </c>
      <c r="C25" s="16">
        <v>3</v>
      </c>
      <c r="D25" s="15">
        <f>E19*3%</f>
        <v>141.46742500799996</v>
      </c>
      <c r="E25" s="21"/>
    </row>
    <row r="26" spans="2:5" ht="12.75">
      <c r="B26" s="13" t="s">
        <v>21</v>
      </c>
      <c r="C26" s="18">
        <v>1.5</v>
      </c>
      <c r="D26" s="21">
        <f>E19*1.5%</f>
        <v>70.73371250399998</v>
      </c>
      <c r="E26" s="21"/>
    </row>
    <row r="27" spans="2:5" ht="12.75">
      <c r="B27" s="20" t="s">
        <v>5</v>
      </c>
      <c r="C27" s="16"/>
      <c r="D27" s="21" t="s">
        <v>5</v>
      </c>
      <c r="E27" s="21"/>
    </row>
    <row r="28" spans="2:5" ht="12.75">
      <c r="B28" s="22"/>
      <c r="C28" s="23"/>
      <c r="D28" s="21"/>
      <c r="E28" s="21"/>
    </row>
    <row r="29" spans="2:5" ht="13.5" thickBot="1">
      <c r="B29" s="19" t="s">
        <v>13</v>
      </c>
      <c r="C29" s="23"/>
      <c r="D29" s="17"/>
      <c r="E29" s="24">
        <f>SUM(D22:D28)</f>
        <v>1013.8498792239998</v>
      </c>
    </row>
    <row r="30" spans="2:5" ht="12.75">
      <c r="B30" s="25" t="s">
        <v>15</v>
      </c>
      <c r="C30" s="26"/>
      <c r="D30" s="12" t="s">
        <v>6</v>
      </c>
      <c r="E30" s="45">
        <f>E19-E29</f>
        <v>3701.7309543759993</v>
      </c>
    </row>
    <row r="31" spans="2:5" ht="12.75">
      <c r="B31" s="70" t="s">
        <v>22</v>
      </c>
      <c r="C31" s="71"/>
      <c r="D31" s="72"/>
      <c r="E31" s="21"/>
    </row>
    <row r="32" spans="2:5" ht="12.75">
      <c r="B32" s="27"/>
      <c r="C32" s="46"/>
      <c r="D32" s="21"/>
      <c r="E32" s="21"/>
    </row>
    <row r="33" spans="2:5" ht="12.75">
      <c r="B33" s="27" t="s">
        <v>23</v>
      </c>
      <c r="C33" s="16">
        <v>22</v>
      </c>
      <c r="D33" s="21">
        <v>48.19</v>
      </c>
      <c r="E33" s="21">
        <f>C33*D33</f>
        <v>1060.1799999999998</v>
      </c>
    </row>
    <row r="34" spans="2:5" ht="12.75">
      <c r="B34" s="27" t="s">
        <v>24</v>
      </c>
      <c r="C34" s="16">
        <f>C33</f>
        <v>22</v>
      </c>
      <c r="D34" s="21">
        <v>24.17</v>
      </c>
      <c r="E34" s="21">
        <f>E33*15%</f>
        <v>159.02699999999996</v>
      </c>
    </row>
    <row r="35" spans="2:5" ht="12.75">
      <c r="B35" s="4" t="s">
        <v>18</v>
      </c>
      <c r="C35" s="14" t="s">
        <v>5</v>
      </c>
      <c r="D35" s="21" t="s">
        <v>5</v>
      </c>
      <c r="E35" s="21">
        <f>(E33+E34)*16%</f>
        <v>195.07312</v>
      </c>
    </row>
    <row r="36" spans="2:5" ht="12.75">
      <c r="B36" s="27" t="s">
        <v>31</v>
      </c>
      <c r="C36" s="14"/>
      <c r="D36" s="21">
        <v>73.14</v>
      </c>
      <c r="E36" s="21">
        <f>C16*D36</f>
        <v>1023.96</v>
      </c>
    </row>
    <row r="37" spans="2:5" ht="12.75">
      <c r="B37" s="27" t="s">
        <v>5</v>
      </c>
      <c r="C37" s="14" t="s">
        <v>5</v>
      </c>
      <c r="D37" s="21" t="s">
        <v>5</v>
      </c>
      <c r="E37" s="21" t="s">
        <v>5</v>
      </c>
    </row>
    <row r="38" spans="2:5" ht="12.75">
      <c r="B38" s="27"/>
      <c r="C38" s="28"/>
      <c r="D38" s="21"/>
      <c r="E38" s="21"/>
    </row>
    <row r="39" spans="2:5" ht="12.75">
      <c r="B39" s="29" t="s">
        <v>14</v>
      </c>
      <c r="C39" s="30"/>
      <c r="D39" s="31"/>
      <c r="E39" s="73">
        <f>SUM(E31:E38)</f>
        <v>2438.24012</v>
      </c>
    </row>
    <row r="40" spans="2:5" ht="12.75">
      <c r="B40" s="32" t="s">
        <v>15</v>
      </c>
      <c r="C40" s="33"/>
      <c r="D40" s="34"/>
      <c r="E40" s="74"/>
    </row>
    <row r="41" spans="2:5" ht="12.75">
      <c r="B41" s="75" t="s">
        <v>16</v>
      </c>
      <c r="C41" s="76"/>
      <c r="D41" s="77"/>
      <c r="E41" s="81">
        <f>E30+E39</f>
        <v>6139.971074375999</v>
      </c>
    </row>
    <row r="42" spans="2:5" ht="13.5" thickBot="1">
      <c r="B42" s="78"/>
      <c r="C42" s="79"/>
      <c r="D42" s="80"/>
      <c r="E42" s="82"/>
    </row>
    <row r="43" spans="2:5" ht="12.75">
      <c r="B43" s="35"/>
      <c r="C43" s="35"/>
      <c r="D43" s="35"/>
      <c r="E43" s="35"/>
    </row>
    <row r="45" ht="12.75">
      <c r="B45" t="s">
        <v>25</v>
      </c>
    </row>
  </sheetData>
  <mergeCells count="11">
    <mergeCell ref="B31:D31"/>
    <mergeCell ref="E39:E40"/>
    <mergeCell ref="B41:D42"/>
    <mergeCell ref="E41:E42"/>
    <mergeCell ref="B9:E10"/>
    <mergeCell ref="B19:B20"/>
    <mergeCell ref="E19:E20"/>
    <mergeCell ref="B4:E4"/>
    <mergeCell ref="B5:E5"/>
    <mergeCell ref="B6:E6"/>
    <mergeCell ref="B7:E8"/>
  </mergeCells>
  <hyperlinks>
    <hyperlink ref="B7" r:id="rId1" display="WWW.ECONOBLOG.COM.AR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GS</cp:lastModifiedBy>
  <dcterms:created xsi:type="dcterms:W3CDTF">2010-08-15T18:22:44Z</dcterms:created>
  <dcterms:modified xsi:type="dcterms:W3CDTF">2012-02-03T16:34:22Z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