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<sst xmlns="http://schemas.openxmlformats.org/spreadsheetml/2006/main" count="47" uniqueCount="36">
  <si>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</si>
  <si>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</si>
  <si>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</si>
  <si>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</si>
  <si>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</si>
  <si>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</si>
  <si>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</si>
  <si>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</si>
  <si>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</si>
  <si>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</si>
  <si>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</si>
  <si>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</si>
  <si>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</si>
  <si>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</si>
  <si>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</si>
  <si>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</si>
  <si>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</si>
  <si>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DEDUCIONES</t>
  </si>
  <si>
    <t xml:space="preserve">TOTAL </t>
  </si>
  <si>
    <t>ADICCIONALES</t>
  </si>
  <si>
    <t>IMPORTE NETO A COBRAR</t>
  </si>
  <si>
    <t>ANTIGÜEDAD</t>
  </si>
  <si>
    <t>Administrativo A</t>
  </si>
  <si>
    <t>Presentismo</t>
  </si>
  <si>
    <t>Para la liquidación se debe tener en cuenta que:</t>
  </si>
  <si>
    <t xml:space="preserve">Antigüedad </t>
  </si>
  <si>
    <t>1% por cada año trabajado</t>
  </si>
  <si>
    <t>Se calcula sobre los Haberes Remuneratirios y No Remuneratorios</t>
  </si>
  <si>
    <t>El 0,0833 Según Articulo Nº 40 de la CCT Nº 130/75</t>
  </si>
  <si>
    <t>Aporte Excepcional OSECAC</t>
  </si>
  <si>
    <t>Descuentos Sumas No Remunerativas</t>
  </si>
  <si>
    <t>Acuerdo Mayo 2013</t>
  </si>
  <si>
    <t>LIQUIDACION HABERES Septiembre de 2013</t>
  </si>
  <si>
    <t>Horas Etras 50%</t>
  </si>
  <si>
    <t>FERIADO Día Emp.Com.Trab.</t>
  </si>
  <si>
    <t>Feriado Día Emp.Com.Trab.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</si>
</sst>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"/>
  </numFmts>
  <fonts count="8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7" xfId="0" applyNumberFormat="1" applyFont="1" applyFill="1" applyBorder="1" applyAlignment="1">
      <alignment/>
    </xf>
    <xf numFmtId="44" fontId="4" fillId="0" borderId="8" xfId="18" applyFont="1" applyFill="1" applyBorder="1" applyAlignment="1">
      <alignment/>
    </xf>
    <xf numFmtId="15" fontId="3" fillId="2" borderId="9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/>
    </xf>
    <xf numFmtId="44" fontId="3" fillId="2" borderId="7" xfId="18" applyFont="1" applyFill="1" applyBorder="1" applyAlignment="1">
      <alignment horizontal="center"/>
    </xf>
    <xf numFmtId="44" fontId="4" fillId="3" borderId="10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11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9" xfId="0" applyNumberFormat="1" applyFont="1" applyFill="1" applyBorder="1" applyAlignment="1">
      <alignment vertical="center"/>
    </xf>
    <xf numFmtId="2" fontId="4" fillId="2" borderId="7" xfId="0" applyNumberFormat="1" applyFont="1" applyFill="1" applyBorder="1" applyAlignment="1">
      <alignment/>
    </xf>
    <xf numFmtId="44" fontId="4" fillId="0" borderId="10" xfId="18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44" fontId="4" fillId="0" borderId="15" xfId="18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44" fontId="0" fillId="0" borderId="0" xfId="0" applyNumberFormat="1" applyAlignment="1">
      <alignment/>
    </xf>
    <xf numFmtId="44" fontId="5" fillId="0" borderId="0" xfId="0" applyNumberFormat="1" applyFont="1" applyAlignment="1">
      <alignment/>
    </xf>
    <xf numFmtId="2" fontId="4" fillId="0" borderId="5" xfId="18" applyNumberFormat="1" applyFont="1" applyFill="1" applyBorder="1" applyAlignment="1">
      <alignment horizontal="center"/>
    </xf>
    <xf numFmtId="0" fontId="4" fillId="0" borderId="9" xfId="0" applyFont="1" applyBorder="1" applyAlignment="1">
      <alignment/>
    </xf>
    <xf numFmtId="44" fontId="4" fillId="2" borderId="10" xfId="18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3" xfId="15" applyBorder="1" applyAlignment="1" applyProtection="1">
      <alignment horizontal="center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9" xfId="0" applyNumberFormat="1" applyFont="1" applyBorder="1" applyAlignment="1">
      <alignment vertical="center"/>
    </xf>
    <xf numFmtId="44" fontId="4" fillId="2" borderId="33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44" fontId="4" fillId="0" borderId="34" xfId="18" applyFont="1" applyBorder="1" applyAlignment="1">
      <alignment/>
    </xf>
    <xf numFmtId="44" fontId="4" fillId="0" borderId="35" xfId="18" applyFon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52"/>
  <sheetViews>
    <sheetView tabSelected="1" workbookViewId="0" topLeftCell="A14">
      <selection activeCell="C14" sqref="C14"/>
    </sheetView>
  </sheetViews>
  <sheetFormatPr defaultColWidth="11.421875" defaultRowHeight="12.75"/>
  <cols>
    <col min="2" max="2" width="26.00390625" style="0" customWidth="1"/>
    <col min="3" max="3" width="12.57421875" style="0" customWidth="1"/>
  </cols>
  <sheetData>
    <row r="3" ht="13.5" thickBot="1"/>
    <row r="4" spans="2:5" ht="12.75">
      <c r="B4" s="55" t="s">
        <v>0</v>
      </c>
      <c r="C4" s="56"/>
      <c r="D4" s="56"/>
      <c r="E4" s="57"/>
    </row>
    <row r="5" spans="2:5" ht="12.75">
      <c r="B5" s="58" t="s">
        <v>1</v>
      </c>
      <c r="C5" s="59"/>
      <c r="D5" s="59"/>
      <c r="E5" s="60"/>
    </row>
    <row r="6" spans="2:5" ht="12.75">
      <c r="B6" s="58" t="s">
        <v>2</v>
      </c>
      <c r="C6" s="59"/>
      <c r="D6" s="59"/>
      <c r="E6" s="60"/>
    </row>
    <row r="7" spans="2:5" ht="12.75">
      <c r="B7" s="61" t="s">
        <v>3</v>
      </c>
      <c r="C7" s="62"/>
      <c r="D7" s="62"/>
      <c r="E7" s="63"/>
    </row>
    <row r="8" spans="2:5" ht="13.5" thickBot="1">
      <c r="B8" s="64"/>
      <c r="C8" s="65"/>
      <c r="D8" s="65"/>
      <c r="E8" s="66"/>
    </row>
    <row r="9" spans="2:5" ht="12.75">
      <c r="B9" s="74" t="s">
        <v>32</v>
      </c>
      <c r="C9" s="75"/>
      <c r="D9" s="75"/>
      <c r="E9" s="76"/>
    </row>
    <row r="10" spans="2:5" ht="13.5" thickBot="1">
      <c r="B10" s="77"/>
      <c r="C10" s="78"/>
      <c r="D10" s="78"/>
      <c r="E10" s="79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8" ht="12.75">
      <c r="B12" s="5" t="s">
        <v>7</v>
      </c>
      <c r="C12" s="6" t="s">
        <v>22</v>
      </c>
      <c r="D12" s="45">
        <v>30</v>
      </c>
      <c r="E12" s="8">
        <f>D13/30*D12</f>
        <v>5276.2</v>
      </c>
      <c r="F12" s="47"/>
      <c r="G12" s="51"/>
      <c r="H12" s="50"/>
    </row>
    <row r="13" spans="2:8" ht="12.75">
      <c r="B13" s="5" t="s">
        <v>34</v>
      </c>
      <c r="C13" s="6">
        <v>1</v>
      </c>
      <c r="D13" s="52">
        <v>5276.2</v>
      </c>
      <c r="E13" s="8">
        <f>D13/25*C13</f>
        <v>211.048</v>
      </c>
      <c r="F13" s="47"/>
      <c r="G13" s="50"/>
      <c r="H13" s="50"/>
    </row>
    <row r="14" spans="2:8" ht="12.75">
      <c r="B14" s="5" t="s">
        <v>33</v>
      </c>
      <c r="C14" s="6">
        <v>5</v>
      </c>
      <c r="D14" s="52"/>
      <c r="E14" s="8">
        <f>(D13/200*1.5)*C14</f>
        <v>197.85750000000002</v>
      </c>
      <c r="F14" s="47"/>
      <c r="G14" s="50"/>
      <c r="H14" s="50"/>
    </row>
    <row r="15" spans="2:6" ht="12.75">
      <c r="B15" s="5" t="s">
        <v>21</v>
      </c>
      <c r="C15" s="6">
        <v>3</v>
      </c>
      <c r="D15" s="45"/>
      <c r="E15" s="8">
        <f>(E12+E13)*(C15*1)%</f>
        <v>164.61744</v>
      </c>
      <c r="F15" s="49"/>
    </row>
    <row r="16" spans="2:8" ht="12.75">
      <c r="B16" s="5" t="s">
        <v>8</v>
      </c>
      <c r="C16" s="9" t="s">
        <v>5</v>
      </c>
      <c r="D16" s="7"/>
      <c r="E16" s="8">
        <f>(E12+E13+E14+E15)*0.0833</f>
        <v>487.28192090199997</v>
      </c>
      <c r="F16" s="49"/>
      <c r="H16" s="50"/>
    </row>
    <row r="17" spans="2:6" ht="12.75">
      <c r="B17" s="10"/>
      <c r="C17" s="6" t="s">
        <v>5</v>
      </c>
      <c r="D17" s="7" t="s">
        <v>5</v>
      </c>
      <c r="E17" s="11"/>
      <c r="F17" s="46"/>
    </row>
    <row r="18" spans="2:6" ht="12.75">
      <c r="B18" s="80" t="s">
        <v>9</v>
      </c>
      <c r="C18" s="12"/>
      <c r="D18" s="13"/>
      <c r="E18" s="81">
        <f>SUM(E12:E17)</f>
        <v>6337.004860902</v>
      </c>
      <c r="F18" s="46"/>
    </row>
    <row r="19" spans="2:7" ht="13.5" thickBot="1">
      <c r="B19" s="80"/>
      <c r="C19" s="12"/>
      <c r="D19" s="13"/>
      <c r="E19" s="82"/>
      <c r="F19" s="48"/>
      <c r="G19" s="50"/>
    </row>
    <row r="20" spans="2:5" ht="12.75">
      <c r="B20" s="14" t="s">
        <v>10</v>
      </c>
      <c r="C20" s="15" t="s">
        <v>11</v>
      </c>
      <c r="D20" s="16" t="s">
        <v>6</v>
      </c>
      <c r="E20" s="17"/>
    </row>
    <row r="21" spans="2:5" ht="12.75">
      <c r="B21" s="18" t="s">
        <v>12</v>
      </c>
      <c r="C21" s="19">
        <v>11</v>
      </c>
      <c r="D21" s="20">
        <f>E18*11%</f>
        <v>697.0705346992199</v>
      </c>
      <c r="E21" s="21"/>
    </row>
    <row r="22" spans="2:5" ht="12.75">
      <c r="B22" s="18" t="s">
        <v>13</v>
      </c>
      <c r="C22" s="6">
        <v>3</v>
      </c>
      <c r="D22" s="20">
        <f>(E18)*3%</f>
        <v>190.11014582705997</v>
      </c>
      <c r="E22" s="21"/>
    </row>
    <row r="23" spans="2:5" ht="12.75">
      <c r="B23" s="18" t="s">
        <v>14</v>
      </c>
      <c r="C23" s="22">
        <v>3</v>
      </c>
      <c r="D23" s="20">
        <f>(E18)*3%</f>
        <v>190.11014582705997</v>
      </c>
      <c r="E23" s="23"/>
    </row>
    <row r="24" spans="2:5" ht="12.75">
      <c r="B24" s="18" t="s">
        <v>15</v>
      </c>
      <c r="C24" s="22">
        <v>2</v>
      </c>
      <c r="D24" s="20">
        <f>(E18)*2%</f>
        <v>126.74009721803999</v>
      </c>
      <c r="E24" s="23"/>
    </row>
    <row r="25" spans="2:5" ht="12.75">
      <c r="B25" s="18" t="s">
        <v>16</v>
      </c>
      <c r="C25" s="24">
        <v>0.5</v>
      </c>
      <c r="D25" s="20">
        <f>(E18)*0.5%</f>
        <v>31.685024304509998</v>
      </c>
      <c r="E25" s="23"/>
    </row>
    <row r="26" spans="2:5" ht="12.75">
      <c r="B26" s="53" t="s">
        <v>30</v>
      </c>
      <c r="C26" s="24"/>
      <c r="D26" s="20"/>
      <c r="E26" s="23"/>
    </row>
    <row r="27" spans="2:5" ht="12.75">
      <c r="B27" s="18" t="s">
        <v>14</v>
      </c>
      <c r="C27" s="22">
        <v>3</v>
      </c>
      <c r="D27" s="20">
        <f>(E40)*3%</f>
        <v>25.866434110230003</v>
      </c>
      <c r="E27" s="23"/>
    </row>
    <row r="28" spans="2:5" ht="12.75">
      <c r="B28" s="18" t="s">
        <v>15</v>
      </c>
      <c r="C28" s="22">
        <v>2</v>
      </c>
      <c r="D28" s="20">
        <f>(E40)*2%</f>
        <v>17.244289406820002</v>
      </c>
      <c r="E28" s="23"/>
    </row>
    <row r="29" spans="2:5" ht="12.75">
      <c r="B29" s="18" t="s">
        <v>16</v>
      </c>
      <c r="C29" s="24">
        <v>0.5</v>
      </c>
      <c r="D29" s="20">
        <f>(E40)*0.5%</f>
        <v>4.3110723517050005</v>
      </c>
      <c r="E29" s="23"/>
    </row>
    <row r="30" spans="2:5" ht="12.75">
      <c r="B30" s="53" t="s">
        <v>29</v>
      </c>
      <c r="C30" s="24"/>
      <c r="D30" s="20">
        <v>50</v>
      </c>
      <c r="E30" s="23"/>
    </row>
    <row r="31" spans="2:5" ht="12.75">
      <c r="B31" s="18"/>
      <c r="C31" s="24"/>
      <c r="D31" s="20"/>
      <c r="E31" s="23"/>
    </row>
    <row r="32" spans="2:5" ht="12.75">
      <c r="B32" s="18"/>
      <c r="C32" s="22"/>
      <c r="D32" s="26"/>
      <c r="E32" s="23"/>
    </row>
    <row r="33" spans="2:5" ht="12.75">
      <c r="B33" s="27"/>
      <c r="C33" s="28"/>
      <c r="D33" s="26"/>
      <c r="E33" s="23"/>
    </row>
    <row r="34" spans="2:5" ht="13.5" thickBot="1">
      <c r="B34" s="25" t="s">
        <v>17</v>
      </c>
      <c r="C34" s="28"/>
      <c r="D34" s="23"/>
      <c r="E34" s="29">
        <f>SUM(D21:D33)</f>
        <v>1333.1377437446451</v>
      </c>
    </row>
    <row r="35" spans="2:5" ht="12.75">
      <c r="B35" s="30"/>
      <c r="C35" s="31"/>
      <c r="D35" s="16" t="s">
        <v>6</v>
      </c>
      <c r="E35" s="32">
        <f>E18-E34</f>
        <v>5003.867117157354</v>
      </c>
    </row>
    <row r="36" spans="2:5" ht="12.75">
      <c r="B36" s="18"/>
      <c r="C36" s="28"/>
      <c r="D36" s="26"/>
      <c r="E36" s="23"/>
    </row>
    <row r="37" spans="2:5" ht="12.75">
      <c r="B37" s="18" t="s">
        <v>31</v>
      </c>
      <c r="C37" s="28">
        <f>(D13)*14%</f>
        <v>738.668</v>
      </c>
      <c r="D37" s="26">
        <f>(C37/30)*D12</f>
        <v>738.668</v>
      </c>
      <c r="E37" s="23"/>
    </row>
    <row r="38" spans="2:7" ht="12.75">
      <c r="B38" s="18" t="s">
        <v>35</v>
      </c>
      <c r="C38" s="28"/>
      <c r="D38" s="26">
        <f>(C37/25)*C13</f>
        <v>29.54672</v>
      </c>
      <c r="E38" s="23"/>
      <c r="G38" s="50"/>
    </row>
    <row r="39" spans="2:7" ht="12.75">
      <c r="B39" s="5" t="s">
        <v>33</v>
      </c>
      <c r="C39" s="28"/>
      <c r="D39" s="26">
        <f>(C37/200*1.5)*C14</f>
        <v>27.700050000000005</v>
      </c>
      <c r="E39" s="23"/>
      <c r="G39" s="50"/>
    </row>
    <row r="40" spans="2:5" ht="12.75">
      <c r="B40" s="18" t="s">
        <v>23</v>
      </c>
      <c r="C40" s="28"/>
      <c r="D40" s="26">
        <f>(D37+D38+D39)*0.0833</f>
        <v>66.299700341</v>
      </c>
      <c r="E40" s="23">
        <f>SUM(D37:D40)</f>
        <v>862.2144703410002</v>
      </c>
    </row>
    <row r="41" spans="2:5" ht="12.75">
      <c r="B41" s="33"/>
      <c r="C41" s="34"/>
      <c r="D41" s="26"/>
      <c r="E41" s="23"/>
    </row>
    <row r="42" spans="2:5" ht="12.75">
      <c r="B42" s="35" t="s">
        <v>18</v>
      </c>
      <c r="C42" s="36"/>
      <c r="D42" s="37"/>
      <c r="E42" s="83">
        <f>SUM(E36:E41)</f>
        <v>862.2144703410002</v>
      </c>
    </row>
    <row r="43" spans="2:5" ht="12.75">
      <c r="B43" s="38" t="s">
        <v>19</v>
      </c>
      <c r="C43" s="39"/>
      <c r="D43" s="40"/>
      <c r="E43" s="84"/>
    </row>
    <row r="44" spans="2:5" ht="12.75">
      <c r="B44" s="67" t="s">
        <v>20</v>
      </c>
      <c r="C44" s="68"/>
      <c r="D44" s="69"/>
      <c r="E44" s="54">
        <f>E18-E34+E42</f>
        <v>5866.081587498355</v>
      </c>
    </row>
    <row r="45" spans="2:5" ht="13.5" thickBot="1">
      <c r="B45" s="70"/>
      <c r="C45" s="71"/>
      <c r="D45" s="72"/>
      <c r="E45" s="73"/>
    </row>
    <row r="46" spans="2:5" ht="13.5" thickBot="1">
      <c r="B46" s="41"/>
      <c r="C46" s="42"/>
      <c r="D46" s="42"/>
      <c r="E46" s="43"/>
    </row>
    <row r="47" spans="2:5" ht="12.75">
      <c r="B47" s="44"/>
      <c r="C47" s="44"/>
      <c r="D47" s="44"/>
      <c r="E47" s="44"/>
    </row>
    <row r="49" ht="12.75">
      <c r="B49" t="s">
        <v>24</v>
      </c>
    </row>
    <row r="50" spans="3:4" ht="12.75">
      <c r="C50" t="s">
        <v>25</v>
      </c>
      <c r="D50" t="s">
        <v>26</v>
      </c>
    </row>
    <row r="51" spans="3:4" ht="12.75">
      <c r="C51" t="s">
        <v>23</v>
      </c>
      <c r="D51" t="s">
        <v>27</v>
      </c>
    </row>
    <row r="52" ht="12.75">
      <c r="D52" t="s">
        <v>28</v>
      </c>
    </row>
  </sheetData>
  <mergeCells count="10">
    <mergeCell ref="B44:D45"/>
    <mergeCell ref="E44:E45"/>
    <mergeCell ref="B9:E10"/>
    <mergeCell ref="B18:B19"/>
    <mergeCell ref="E18:E19"/>
    <mergeCell ref="E42:E43"/>
    <mergeCell ref="B4:E4"/>
    <mergeCell ref="B5:E5"/>
    <mergeCell ref="B6:E6"/>
    <mergeCell ref="B7:E8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Graciela</cp:lastModifiedBy>
  <dcterms:created xsi:type="dcterms:W3CDTF">2010-08-15T18:22:44Z</dcterms:created>
  <dcterms:modified xsi:type="dcterms:W3CDTF">2013-09-29T17:53:37Z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