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<sst xmlns="http://schemas.openxmlformats.org/spreadsheetml/2006/main" count="39" uniqueCount="34">
  <si>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</si>
  <si>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</si>
  <si>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</si>
  <si>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</si>
  <si>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</si>
  <si>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</si>
  <si>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</si>
  <si>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</si>
  <si>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</si>
  <si>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</si>
  <si>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</si>
  <si>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</si>
  <si>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</si>
  <si>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</si>
  <si>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</si>
  <si>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</si>
  <si>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</si>
  <si>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</si>
  <si>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</si>
  <si>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</si>
  <si>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</si>
  <si>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</si>
  <si>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</si>
  <si>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</si>
  <si>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</si>
  <si>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</si>
  <si>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</si>
  <si>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</si>
  <si>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</si>
  <si>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</si>
  <si>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</si>
  <si>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</si>
  <si>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</si>
  <si>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NOVIEMBRE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</si>
</sst>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4" xfId="5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7" t="s">
        <v>12</v>
      </c>
      <c r="C3" s="58"/>
      <c r="D3" s="58"/>
      <c r="E3" s="59"/>
    </row>
    <row r="4" spans="2:5" ht="15">
      <c r="B4" s="60" t="s">
        <v>13</v>
      </c>
      <c r="C4" s="61"/>
      <c r="D4" s="61"/>
      <c r="E4" s="62"/>
    </row>
    <row r="5" spans="2:5" ht="15">
      <c r="B5" s="60" t="s">
        <v>14</v>
      </c>
      <c r="C5" s="61"/>
      <c r="D5" s="61"/>
      <c r="E5" s="62"/>
    </row>
    <row r="6" spans="2:5" ht="15">
      <c r="B6" s="60" t="s">
        <v>32</v>
      </c>
      <c r="C6" s="61"/>
      <c r="D6" s="61"/>
      <c r="E6" s="62"/>
    </row>
    <row r="7" spans="2:5" ht="15" customHeight="1">
      <c r="B7" s="63" t="s">
        <v>15</v>
      </c>
      <c r="C7" s="64"/>
      <c r="D7" s="64"/>
      <c r="E7" s="65"/>
    </row>
    <row r="8" spans="2:5" ht="15.75" customHeight="1" thickBot="1">
      <c r="B8" s="66"/>
      <c r="C8" s="67"/>
      <c r="D8" s="67"/>
      <c r="E8" s="68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95" t="s">
        <v>26</v>
      </c>
      <c r="H10" s="96"/>
      <c r="I10" s="96"/>
      <c r="J10" s="97"/>
    </row>
    <row r="11" spans="2:10" ht="15">
      <c r="B11" s="1" t="s">
        <v>0</v>
      </c>
      <c r="C11" s="2" t="s">
        <v>1</v>
      </c>
      <c r="D11" s="48" t="s">
        <v>29</v>
      </c>
      <c r="E11" s="20" t="s">
        <v>2</v>
      </c>
      <c r="G11" s="98" t="s">
        <v>30</v>
      </c>
      <c r="H11" s="99"/>
      <c r="I11" s="99"/>
      <c r="J11" s="52">
        <f>+E12+E13</f>
        <v>7443.5752</v>
      </c>
    </row>
    <row r="12" spans="2:10" ht="15.75" thickBot="1">
      <c r="B12" s="21" t="s">
        <v>18</v>
      </c>
      <c r="C12" s="50">
        <v>7394.28</v>
      </c>
      <c r="D12" s="49">
        <v>29</v>
      </c>
      <c r="E12" s="22">
        <f>+C12/30*D12</f>
        <v>7147.804</v>
      </c>
      <c r="G12" s="93" t="s">
        <v>19</v>
      </c>
      <c r="H12" s="94"/>
      <c r="I12" s="94"/>
      <c r="J12" s="53">
        <f>+J11*C16%</f>
        <v>372.17876</v>
      </c>
    </row>
    <row r="13" spans="2:10" ht="15.75" thickBot="1">
      <c r="B13" s="30" t="s">
        <v>17</v>
      </c>
      <c r="C13" s="31"/>
      <c r="D13" s="49">
        <v>1</v>
      </c>
      <c r="E13" s="22">
        <f>+C12/25*D13</f>
        <v>295.77119999999996</v>
      </c>
      <c r="G13" s="88" t="s">
        <v>20</v>
      </c>
      <c r="H13" s="89"/>
      <c r="I13" s="89"/>
      <c r="J13" s="55">
        <f>SUM(J11:J12)</f>
        <v>7815.75396</v>
      </c>
    </row>
    <row r="14" spans="2:10" ht="15.75" thickBot="1">
      <c r="B14" s="30" t="s">
        <v>21</v>
      </c>
      <c r="C14" s="49">
        <v>5</v>
      </c>
      <c r="D14" s="49"/>
      <c r="E14" s="22">
        <f>+C12/200*C14*1.5</f>
        <v>277.28549999999996</v>
      </c>
      <c r="G14" s="100" t="s">
        <v>27</v>
      </c>
      <c r="H14" s="101"/>
      <c r="I14" s="102"/>
      <c r="J14" s="54">
        <v>8160</v>
      </c>
    </row>
    <row r="15" spans="2:10" ht="15.75" thickBot="1">
      <c r="B15" s="30" t="s">
        <v>22</v>
      </c>
      <c r="C15" s="49">
        <v>5</v>
      </c>
      <c r="D15" s="49"/>
      <c r="E15" s="22">
        <f>+C12/200*C15*2</f>
        <v>369.71399999999994</v>
      </c>
      <c r="G15" s="90" t="s">
        <v>28</v>
      </c>
      <c r="H15" s="91"/>
      <c r="I15" s="92"/>
      <c r="J15" s="55">
        <f>+J14-J11</f>
        <v>716.4247999999998</v>
      </c>
    </row>
    <row r="16" spans="2:5" ht="15">
      <c r="B16" s="21" t="s">
        <v>16</v>
      </c>
      <c r="C16" s="3">
        <v>5</v>
      </c>
      <c r="D16" s="49"/>
      <c r="E16" s="22">
        <f>(E12+E13+E14+E15)*(C16*1)%</f>
        <v>404.52873500000004</v>
      </c>
    </row>
    <row r="17" spans="2:5" ht="15">
      <c r="B17" s="21" t="s">
        <v>31</v>
      </c>
      <c r="C17" s="4" t="s">
        <v>1</v>
      </c>
      <c r="D17" s="49"/>
      <c r="E17" s="22">
        <f>+J15</f>
        <v>716.4247999999998</v>
      </c>
    </row>
    <row r="18" spans="2:5" ht="15">
      <c r="B18" s="30"/>
      <c r="C18" s="31"/>
      <c r="D18" s="49"/>
      <c r="E18" s="22"/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81" t="s">
        <v>3</v>
      </c>
      <c r="C20" s="82"/>
      <c r="D20" s="83"/>
      <c r="E20" s="75">
        <f>SUM(E12:E19)</f>
        <v>9211.528235000002</v>
      </c>
    </row>
    <row r="21" spans="2:5" ht="15.75" thickBot="1">
      <c r="B21" s="56"/>
      <c r="C21" s="84"/>
      <c r="D21" s="85"/>
      <c r="E21" s="76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1013.2681058500002</v>
      </c>
    </row>
    <row r="24" spans="2:5" ht="15">
      <c r="B24" s="23" t="s">
        <v>7</v>
      </c>
      <c r="C24" s="3">
        <v>3</v>
      </c>
      <c r="D24" s="51"/>
      <c r="E24" s="44">
        <f>(E20)*3%</f>
        <v>276.34584705000003</v>
      </c>
    </row>
    <row r="25" spans="2:5" ht="15">
      <c r="B25" s="23" t="s">
        <v>23</v>
      </c>
      <c r="C25" s="7">
        <v>3</v>
      </c>
      <c r="D25" s="51"/>
      <c r="E25" s="44">
        <f>+E20*3%</f>
        <v>276.34584705000003</v>
      </c>
    </row>
    <row r="26" spans="2:5" ht="15">
      <c r="B26" s="23" t="s">
        <v>24</v>
      </c>
      <c r="C26" s="9">
        <v>2.5</v>
      </c>
      <c r="D26" s="51"/>
      <c r="E26" s="44">
        <f>E20*C26%</f>
        <v>230.28820587500005</v>
      </c>
    </row>
    <row r="27" spans="2:5" ht="15">
      <c r="B27" s="23" t="s">
        <v>25</v>
      </c>
      <c r="C27" s="9"/>
      <c r="D27" s="51"/>
      <c r="E27" s="44">
        <v>68.61</v>
      </c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1864.8580058250002</v>
      </c>
    </row>
    <row r="31" spans="2:5" ht="15">
      <c r="B31" s="13"/>
      <c r="C31" s="14"/>
      <c r="D31" s="5" t="s">
        <v>2</v>
      </c>
      <c r="E31" s="45">
        <f>E20-E30</f>
        <v>7346.670229175002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86">
        <f>SUM(E32:E32)</f>
        <v>0</v>
      </c>
    </row>
    <row r="35" spans="2:5" ht="15.75" thickBot="1">
      <c r="B35" s="39" t="s">
        <v>9</v>
      </c>
      <c r="C35" s="46"/>
      <c r="D35" s="47"/>
      <c r="E35" s="87"/>
    </row>
    <row r="36" spans="2:5" ht="15">
      <c r="B36" s="77" t="s">
        <v>11</v>
      </c>
      <c r="C36" s="78"/>
      <c r="D36" s="78"/>
      <c r="E36" s="75">
        <f>E20-E30+E34</f>
        <v>7346.670229175002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2015-11-13T01:26:10Z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