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<sst xmlns="http://schemas.openxmlformats.org/spreadsheetml/2006/main" count="70" uniqueCount="36">
  <si>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</si>
  <si>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</si>
  <si>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</si>
  <si>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</si>
  <si>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</si>
  <si>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</si>
  <si>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</si>
  <si>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</si>
  <si>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</si>
  <si>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</si>
  <si>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</si>
  <si>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</si>
  <si>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</si>
  <si>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</si>
  <si>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</si>
  <si>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</si>
  <si>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</si>
  <si>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</si>
  <si>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</si>
  <si>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HORAS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</si>
  <si>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</si>
  <si>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</si>
  <si>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</si>
  <si>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</si>
  <si>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</si>
  <si>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</si>
  <si>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Ingresante</t>
  </si>
  <si>
    <t>Ingreso Mínimo Global de Referencia (IMGR)</t>
  </si>
  <si>
    <t>Sueldo 1era quincena</t>
  </si>
  <si>
    <t>Sueldo 2nda quincena</t>
  </si>
  <si>
    <t>IMGR</t>
  </si>
  <si>
    <t>Diferencia a pagar</t>
  </si>
  <si>
    <t>A CUENTA FUTUROS AUMENTOS</t>
  </si>
  <si>
    <t>Antigüedad</t>
  </si>
  <si>
    <t>LIQUIDACION HABERES MES NOVIEMBRE 2015 - PRIMERA QUINCENA</t>
  </si>
  <si>
    <t>LIQUIDACION HABERES MES NOVIEMBRE 2015 - SEGUNDA QUINCENA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</si>
</sst>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44" fontId="0" fillId="0" borderId="33" xfId="0" applyNumberFormat="1" applyBorder="1" applyAlignment="1">
      <alignment/>
    </xf>
    <xf numFmtId="44" fontId="0" fillId="0" borderId="34" xfId="0" applyNumberFormat="1" applyBorder="1" applyAlignment="1">
      <alignment/>
    </xf>
    <xf numFmtId="44" fontId="0" fillId="16" borderId="35" xfId="0" applyNumberFormat="1" applyFill="1" applyBorder="1" applyAlignment="1">
      <alignment/>
    </xf>
    <xf numFmtId="44" fontId="0" fillId="16" borderId="36" xfId="0" applyNumberFormat="1" applyFill="1" applyBorder="1" applyAlignment="1">
      <alignment/>
    </xf>
    <xf numFmtId="44" fontId="0" fillId="0" borderId="15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 horizontal="center"/>
    </xf>
    <xf numFmtId="44" fontId="2" fillId="0" borderId="25" xfId="50" applyFont="1" applyBorder="1" applyAlignment="1">
      <alignment/>
    </xf>
    <xf numFmtId="44" fontId="2" fillId="0" borderId="35" xfId="5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4" fontId="2" fillId="16" borderId="39" xfId="50" applyFont="1" applyFill="1" applyBorder="1" applyAlignment="1">
      <alignment/>
    </xf>
    <xf numFmtId="44" fontId="2" fillId="16" borderId="40" xfId="50" applyFont="1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16" borderId="43" xfId="0" applyFill="1" applyBorder="1" applyAlignment="1">
      <alignment horizontal="center"/>
    </xf>
    <xf numFmtId="0" fontId="0" fillId="16" borderId="44" xfId="0" applyFill="1" applyBorder="1" applyAlignment="1">
      <alignment horizontal="center"/>
    </xf>
    <xf numFmtId="0" fontId="0" fillId="16" borderId="45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9" fillId="24" borderId="49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16" borderId="52" xfId="0" applyFill="1" applyBorder="1" applyAlignment="1">
      <alignment horizontal="center"/>
    </xf>
    <xf numFmtId="0" fontId="0" fillId="16" borderId="53" xfId="0" applyFill="1" applyBorder="1" applyAlignment="1">
      <alignment horizontal="center"/>
    </xf>
    <xf numFmtId="0" fontId="0" fillId="16" borderId="54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55" xfId="0" applyFont="1" applyFill="1" applyBorder="1" applyAlignment="1">
      <alignment horizontal="center"/>
    </xf>
    <xf numFmtId="0" fontId="21" fillId="24" borderId="56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38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15" fontId="1" fillId="0" borderId="10" xfId="0" applyNumberFormat="1" applyFont="1" applyBorder="1" applyAlignment="1">
      <alignment horizontal="center" vertical="center"/>
    </xf>
    <xf numFmtId="15" fontId="1" fillId="0" borderId="38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0" fontId="0" fillId="24" borderId="37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0" fillId="24" borderId="57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58" xfId="0" applyFill="1" applyBorder="1" applyAlignment="1">
      <alignment horizontal="center"/>
    </xf>
    <xf numFmtId="0" fontId="0" fillId="24" borderId="59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3"/>
  <sheetViews>
    <sheetView tabSelected="1" view="pageLayout" workbookViewId="0" topLeftCell="A1">
      <selection activeCell="I13" sqref="I13"/>
    </sheetView>
  </sheetViews>
  <sheetFormatPr defaultColWidth="11.421875" defaultRowHeight="15"/>
  <cols>
    <col min="2" max="2" width="28.57421875" style="0" bestFit="1" customWidth="1"/>
    <col min="7" max="7" width="27.140625" style="0" customWidth="1"/>
  </cols>
  <sheetData>
    <row r="2" ht="15.75" thickBot="1"/>
    <row r="3" spans="2:10" ht="15">
      <c r="B3" s="103" t="s">
        <v>12</v>
      </c>
      <c r="C3" s="104"/>
      <c r="D3" s="104"/>
      <c r="E3" s="105"/>
      <c r="G3" s="103" t="s">
        <v>12</v>
      </c>
      <c r="H3" s="104"/>
      <c r="I3" s="104"/>
      <c r="J3" s="105"/>
    </row>
    <row r="4" spans="2:10" ht="15">
      <c r="B4" s="106" t="s">
        <v>13</v>
      </c>
      <c r="C4" s="107"/>
      <c r="D4" s="107"/>
      <c r="E4" s="108"/>
      <c r="G4" s="106" t="s">
        <v>13</v>
      </c>
      <c r="H4" s="107"/>
      <c r="I4" s="107"/>
      <c r="J4" s="108"/>
    </row>
    <row r="5" spans="2:10" ht="15">
      <c r="B5" s="106" t="s">
        <v>14</v>
      </c>
      <c r="C5" s="107"/>
      <c r="D5" s="107"/>
      <c r="E5" s="108"/>
      <c r="G5" s="106" t="s">
        <v>14</v>
      </c>
      <c r="H5" s="107"/>
      <c r="I5" s="107"/>
      <c r="J5" s="108"/>
    </row>
    <row r="6" spans="2:10" ht="15">
      <c r="B6" s="106" t="s">
        <v>26</v>
      </c>
      <c r="C6" s="107"/>
      <c r="D6" s="107"/>
      <c r="E6" s="108"/>
      <c r="G6" s="106" t="s">
        <v>26</v>
      </c>
      <c r="H6" s="107"/>
      <c r="I6" s="107"/>
      <c r="J6" s="108"/>
    </row>
    <row r="7" spans="2:10" ht="15">
      <c r="B7" s="85" t="s">
        <v>15</v>
      </c>
      <c r="C7" s="86"/>
      <c r="D7" s="86"/>
      <c r="E7" s="87"/>
      <c r="G7" s="85" t="s">
        <v>15</v>
      </c>
      <c r="H7" s="86"/>
      <c r="I7" s="86"/>
      <c r="J7" s="87"/>
    </row>
    <row r="8" spans="2:10" ht="15.75" thickBot="1">
      <c r="B8" s="88"/>
      <c r="C8" s="89"/>
      <c r="D8" s="89"/>
      <c r="E8" s="90"/>
      <c r="G8" s="88"/>
      <c r="H8" s="89"/>
      <c r="I8" s="89"/>
      <c r="J8" s="90"/>
    </row>
    <row r="9" spans="2:10" ht="15.75" thickBot="1">
      <c r="B9" s="91" t="s">
        <v>34</v>
      </c>
      <c r="C9" s="92"/>
      <c r="D9" s="92"/>
      <c r="E9" s="93"/>
      <c r="G9" s="91" t="s">
        <v>35</v>
      </c>
      <c r="H9" s="92"/>
      <c r="I9" s="92"/>
      <c r="J9" s="93"/>
    </row>
    <row r="10" spans="2:15" ht="15.75" thickBot="1">
      <c r="B10" s="94"/>
      <c r="C10" s="95"/>
      <c r="D10" s="95"/>
      <c r="E10" s="96"/>
      <c r="G10" s="94"/>
      <c r="H10" s="95"/>
      <c r="I10" s="95"/>
      <c r="J10" s="96"/>
      <c r="L10" s="75" t="s">
        <v>27</v>
      </c>
      <c r="M10" s="76"/>
      <c r="N10" s="76"/>
      <c r="O10" s="77"/>
    </row>
    <row r="11" spans="2:15" ht="15">
      <c r="B11" s="1" t="s">
        <v>0</v>
      </c>
      <c r="C11" s="2" t="s">
        <v>1</v>
      </c>
      <c r="D11" s="48" t="s">
        <v>19</v>
      </c>
      <c r="E11" s="20" t="s">
        <v>2</v>
      </c>
      <c r="G11" s="1" t="s">
        <v>0</v>
      </c>
      <c r="H11" s="2" t="s">
        <v>1</v>
      </c>
      <c r="I11" s="48" t="s">
        <v>19</v>
      </c>
      <c r="J11" s="20" t="s">
        <v>2</v>
      </c>
      <c r="L11" s="58" t="s">
        <v>28</v>
      </c>
      <c r="M11" s="80"/>
      <c r="N11" s="81"/>
      <c r="O11" s="52">
        <f>+E12+E13</f>
        <v>3445.2000000000003</v>
      </c>
    </row>
    <row r="12" spans="2:15" ht="15">
      <c r="B12" s="21" t="s">
        <v>18</v>
      </c>
      <c r="C12" s="50">
        <v>38.28</v>
      </c>
      <c r="D12" s="49">
        <v>90</v>
      </c>
      <c r="E12" s="22">
        <f>+D12*C12</f>
        <v>3445.2000000000003</v>
      </c>
      <c r="G12" s="21" t="s">
        <v>18</v>
      </c>
      <c r="H12" s="50">
        <f>+C12</f>
        <v>38.28</v>
      </c>
      <c r="I12" s="49">
        <v>90</v>
      </c>
      <c r="J12" s="22">
        <f>+I12*H12</f>
        <v>3445.2000000000003</v>
      </c>
      <c r="L12" s="78" t="s">
        <v>29</v>
      </c>
      <c r="M12" s="79"/>
      <c r="N12" s="79"/>
      <c r="O12" s="56">
        <f>+J12+J13</f>
        <v>3789.7200000000003</v>
      </c>
    </row>
    <row r="13" spans="2:15" ht="15.75" thickBot="1">
      <c r="B13" s="30" t="s">
        <v>17</v>
      </c>
      <c r="C13" s="31"/>
      <c r="D13" s="49">
        <v>0</v>
      </c>
      <c r="E13" s="22">
        <f>+C12*D13</f>
        <v>0</v>
      </c>
      <c r="G13" s="30" t="s">
        <v>17</v>
      </c>
      <c r="H13" s="31"/>
      <c r="I13" s="49">
        <v>9</v>
      </c>
      <c r="J13" s="22">
        <f>+H12*I13</f>
        <v>344.52</v>
      </c>
      <c r="L13" s="67" t="s">
        <v>33</v>
      </c>
      <c r="M13" s="68"/>
      <c r="N13" s="68"/>
      <c r="O13" s="57">
        <f>+(O12+O11)*C16%</f>
        <v>0</v>
      </c>
    </row>
    <row r="14" spans="2:15" ht="15">
      <c r="B14" s="30" t="s">
        <v>21</v>
      </c>
      <c r="C14" s="31"/>
      <c r="D14" s="49">
        <v>5</v>
      </c>
      <c r="E14" s="22">
        <f>+C12*D14*1.5</f>
        <v>287.1</v>
      </c>
      <c r="G14" s="30" t="s">
        <v>21</v>
      </c>
      <c r="H14" s="31"/>
      <c r="I14" s="49">
        <v>5</v>
      </c>
      <c r="J14" s="22">
        <f>+H12*I14*1.5</f>
        <v>287.1</v>
      </c>
      <c r="L14" s="82" t="s">
        <v>20</v>
      </c>
      <c r="M14" s="83"/>
      <c r="N14" s="84"/>
      <c r="O14" s="55">
        <f>SUM(O11:O12)</f>
        <v>7234.92</v>
      </c>
    </row>
    <row r="15" spans="2:15" ht="15.75" thickBot="1">
      <c r="B15" s="30" t="s">
        <v>22</v>
      </c>
      <c r="C15" s="31"/>
      <c r="D15" s="49">
        <v>5</v>
      </c>
      <c r="E15" s="22">
        <f>+D15*C12*2</f>
        <v>382.8</v>
      </c>
      <c r="G15" s="30" t="s">
        <v>22</v>
      </c>
      <c r="H15" s="31"/>
      <c r="I15" s="49">
        <v>5</v>
      </c>
      <c r="J15" s="22">
        <f>+I15*H12*2</f>
        <v>382.8</v>
      </c>
      <c r="L15" s="72" t="s">
        <v>30</v>
      </c>
      <c r="M15" s="73"/>
      <c r="N15" s="74"/>
      <c r="O15" s="53">
        <v>8160</v>
      </c>
    </row>
    <row r="16" spans="2:15" ht="15.75" thickBot="1">
      <c r="B16" s="21" t="s">
        <v>16</v>
      </c>
      <c r="C16" s="3">
        <v>0</v>
      </c>
      <c r="D16" s="49"/>
      <c r="E16" s="22">
        <f>(E12+E13+E14+E15)*(C16*1)%</f>
        <v>0</v>
      </c>
      <c r="G16" s="21" t="s">
        <v>16</v>
      </c>
      <c r="H16" s="3">
        <v>0</v>
      </c>
      <c r="I16" s="49"/>
      <c r="J16" s="22">
        <f>(J12+J13+J14+J15)*(H16*1)%</f>
        <v>0</v>
      </c>
      <c r="L16" s="69" t="s">
        <v>31</v>
      </c>
      <c r="M16" s="70"/>
      <c r="N16" s="71"/>
      <c r="O16" s="54">
        <f>+O15-O14</f>
        <v>925.0799999999999</v>
      </c>
    </row>
    <row r="17" spans="2:10" ht="15">
      <c r="B17" s="21"/>
      <c r="C17" s="4" t="s">
        <v>1</v>
      </c>
      <c r="D17" s="49"/>
      <c r="E17" s="22"/>
      <c r="G17" s="21" t="s">
        <v>32</v>
      </c>
      <c r="H17" s="4"/>
      <c r="I17" s="49"/>
      <c r="J17" s="22">
        <f>+O16</f>
        <v>925.0799999999999</v>
      </c>
    </row>
    <row r="18" spans="2:10" ht="15">
      <c r="B18" s="30"/>
      <c r="C18" s="31"/>
      <c r="D18" s="49"/>
      <c r="E18" s="22"/>
      <c r="G18" s="30"/>
      <c r="H18" s="31"/>
      <c r="I18" s="49"/>
      <c r="J18" s="22"/>
    </row>
    <row r="19" spans="2:10" ht="15.75" thickBot="1">
      <c r="B19" s="36"/>
      <c r="C19" s="37" t="s">
        <v>1</v>
      </c>
      <c r="D19" s="38" t="s">
        <v>1</v>
      </c>
      <c r="E19" s="35"/>
      <c r="G19" s="36"/>
      <c r="H19" s="37" t="s">
        <v>1</v>
      </c>
      <c r="I19" s="38" t="s">
        <v>1</v>
      </c>
      <c r="J19" s="35"/>
    </row>
    <row r="20" spans="2:10" ht="15">
      <c r="B20" s="97" t="s">
        <v>3</v>
      </c>
      <c r="C20" s="98"/>
      <c r="D20" s="99"/>
      <c r="E20" s="65">
        <f>SUM(E12:E19)</f>
        <v>4115.1</v>
      </c>
      <c r="G20" s="97" t="s">
        <v>3</v>
      </c>
      <c r="H20" s="98"/>
      <c r="I20" s="99"/>
      <c r="J20" s="65">
        <f>SUM(J12:J19)</f>
        <v>5384.7</v>
      </c>
    </row>
    <row r="21" spans="2:10" ht="15.75" thickBot="1">
      <c r="B21" s="100"/>
      <c r="C21" s="101"/>
      <c r="D21" s="102"/>
      <c r="E21" s="66"/>
      <c r="G21" s="100"/>
      <c r="H21" s="101"/>
      <c r="I21" s="102"/>
      <c r="J21" s="66"/>
    </row>
    <row r="22" spans="2:10" ht="15">
      <c r="B22" s="1" t="s">
        <v>4</v>
      </c>
      <c r="C22" s="42" t="s">
        <v>5</v>
      </c>
      <c r="D22" s="41"/>
      <c r="E22" s="43" t="s">
        <v>2</v>
      </c>
      <c r="G22" s="1" t="s">
        <v>4</v>
      </c>
      <c r="H22" s="42" t="s">
        <v>5</v>
      </c>
      <c r="I22" s="41"/>
      <c r="J22" s="43" t="s">
        <v>2</v>
      </c>
    </row>
    <row r="23" spans="2:10" ht="15">
      <c r="B23" s="23" t="s">
        <v>6</v>
      </c>
      <c r="C23" s="6">
        <v>11</v>
      </c>
      <c r="D23" s="51"/>
      <c r="E23" s="44">
        <f>(E20)*11%</f>
        <v>452.66100000000006</v>
      </c>
      <c r="G23" s="23" t="s">
        <v>6</v>
      </c>
      <c r="H23" s="6">
        <v>11</v>
      </c>
      <c r="I23" s="51"/>
      <c r="J23" s="44">
        <f>(J20)*11%</f>
        <v>592.317</v>
      </c>
    </row>
    <row r="24" spans="2:10" ht="15">
      <c r="B24" s="23" t="s">
        <v>7</v>
      </c>
      <c r="C24" s="3">
        <v>3</v>
      </c>
      <c r="D24" s="51"/>
      <c r="E24" s="44">
        <f>(E20)*3%</f>
        <v>123.453</v>
      </c>
      <c r="G24" s="23" t="s">
        <v>7</v>
      </c>
      <c r="H24" s="3">
        <v>3</v>
      </c>
      <c r="I24" s="51"/>
      <c r="J24" s="44">
        <f>(J20)*3%</f>
        <v>161.541</v>
      </c>
    </row>
    <row r="25" spans="2:10" ht="15">
      <c r="B25" s="23" t="s">
        <v>23</v>
      </c>
      <c r="C25" s="7">
        <v>3</v>
      </c>
      <c r="D25" s="51"/>
      <c r="E25" s="44">
        <f>+E20*3%</f>
        <v>123.453</v>
      </c>
      <c r="G25" s="23" t="s">
        <v>23</v>
      </c>
      <c r="H25" s="7">
        <v>3</v>
      </c>
      <c r="I25" s="51"/>
      <c r="J25" s="44">
        <f>+J20*3%</f>
        <v>161.541</v>
      </c>
    </row>
    <row r="26" spans="2:10" ht="15">
      <c r="B26" s="23" t="s">
        <v>24</v>
      </c>
      <c r="C26" s="9">
        <v>2.5</v>
      </c>
      <c r="D26" s="51"/>
      <c r="E26" s="44">
        <f>E20*C26%</f>
        <v>102.87750000000001</v>
      </c>
      <c r="G26" s="23" t="s">
        <v>24</v>
      </c>
      <c r="H26" s="9">
        <v>2.5</v>
      </c>
      <c r="I26" s="51"/>
      <c r="J26" s="44">
        <f>J20*H26%</f>
        <v>134.6175</v>
      </c>
    </row>
    <row r="27" spans="2:10" ht="15">
      <c r="B27" s="23"/>
      <c r="C27" s="9"/>
      <c r="D27" s="51"/>
      <c r="E27" s="44"/>
      <c r="G27" s="23" t="s">
        <v>25</v>
      </c>
      <c r="H27" s="9"/>
      <c r="I27" s="51"/>
      <c r="J27" s="44">
        <v>68.61</v>
      </c>
    </row>
    <row r="28" spans="2:10" ht="15">
      <c r="B28" s="24"/>
      <c r="C28" s="7"/>
      <c r="D28" s="8"/>
      <c r="E28" s="12"/>
      <c r="G28" s="24"/>
      <c r="H28" s="7"/>
      <c r="I28" s="8"/>
      <c r="J28" s="12"/>
    </row>
    <row r="29" spans="2:10" ht="15">
      <c r="B29" s="25"/>
      <c r="C29" s="10"/>
      <c r="D29" s="8"/>
      <c r="E29" s="12"/>
      <c r="G29" s="25"/>
      <c r="H29" s="10"/>
      <c r="I29" s="8"/>
      <c r="J29" s="12"/>
    </row>
    <row r="30" spans="2:10" ht="15">
      <c r="B30" s="11" t="s">
        <v>8</v>
      </c>
      <c r="C30" s="10"/>
      <c r="D30" s="40"/>
      <c r="E30" s="12">
        <f>SUM(E23:E29)</f>
        <v>802.4445000000001</v>
      </c>
      <c r="G30" s="11" t="s">
        <v>8</v>
      </c>
      <c r="H30" s="10"/>
      <c r="I30" s="40"/>
      <c r="J30" s="12">
        <f>SUM(J23:J29)</f>
        <v>1118.6264999999999</v>
      </c>
    </row>
    <row r="31" spans="2:10" ht="15">
      <c r="B31" s="13"/>
      <c r="C31" s="14"/>
      <c r="D31" s="5" t="s">
        <v>2</v>
      </c>
      <c r="E31" s="45">
        <f>E20-E30</f>
        <v>3312.6555000000003</v>
      </c>
      <c r="G31" s="13"/>
      <c r="H31" s="14"/>
      <c r="I31" s="5" t="s">
        <v>2</v>
      </c>
      <c r="J31" s="45">
        <f>J20-J30</f>
        <v>4266.0735</v>
      </c>
    </row>
    <row r="32" spans="2:10" ht="15">
      <c r="B32" s="26"/>
      <c r="C32" s="15"/>
      <c r="D32" s="8"/>
      <c r="E32" s="12"/>
      <c r="G32" s="26"/>
      <c r="H32" s="15"/>
      <c r="I32" s="8"/>
      <c r="J32" s="12"/>
    </row>
    <row r="33" spans="2:10" ht="15">
      <c r="B33" s="34"/>
      <c r="C33" s="16"/>
      <c r="D33" s="17"/>
      <c r="E33" s="12"/>
      <c r="G33" s="34"/>
      <c r="H33" s="16"/>
      <c r="I33" s="17"/>
      <c r="J33" s="12"/>
    </row>
    <row r="34" spans="2:10" ht="15">
      <c r="B34" s="27" t="s">
        <v>10</v>
      </c>
      <c r="C34" s="16"/>
      <c r="D34" s="17"/>
      <c r="E34" s="59">
        <f>SUM(E32:E32)</f>
        <v>0</v>
      </c>
      <c r="G34" s="27" t="s">
        <v>10</v>
      </c>
      <c r="H34" s="16"/>
      <c r="I34" s="17"/>
      <c r="J34" s="59">
        <f>SUM(J32:J32)</f>
        <v>0</v>
      </c>
    </row>
    <row r="35" spans="2:10" ht="15.75" thickBot="1">
      <c r="B35" s="39" t="s">
        <v>9</v>
      </c>
      <c r="C35" s="46"/>
      <c r="D35" s="47"/>
      <c r="E35" s="60"/>
      <c r="G35" s="39" t="s">
        <v>9</v>
      </c>
      <c r="H35" s="46"/>
      <c r="I35" s="47"/>
      <c r="J35" s="60"/>
    </row>
    <row r="36" spans="2:10" ht="15">
      <c r="B36" s="61" t="s">
        <v>11</v>
      </c>
      <c r="C36" s="62"/>
      <c r="D36" s="62"/>
      <c r="E36" s="65">
        <f>E20-E30+E34</f>
        <v>3312.6555000000003</v>
      </c>
      <c r="G36" s="61" t="s">
        <v>11</v>
      </c>
      <c r="H36" s="62"/>
      <c r="I36" s="62"/>
      <c r="J36" s="65">
        <f>J20-J30+J34</f>
        <v>4266.0735</v>
      </c>
    </row>
    <row r="37" spans="2:10" ht="15.75" thickBot="1">
      <c r="B37" s="63"/>
      <c r="C37" s="64"/>
      <c r="D37" s="64"/>
      <c r="E37" s="66"/>
      <c r="G37" s="63"/>
      <c r="H37" s="64"/>
      <c r="I37" s="64"/>
      <c r="J37" s="66"/>
    </row>
    <row r="38" spans="2:10" ht="15.75" thickBot="1">
      <c r="B38" s="18"/>
      <c r="C38" s="19"/>
      <c r="D38" s="19"/>
      <c r="E38" s="28"/>
      <c r="G38" s="18"/>
      <c r="H38" s="19"/>
      <c r="I38" s="19"/>
      <c r="J38" s="28"/>
    </row>
    <row r="41" spans="2:3" ht="15">
      <c r="B41" s="29"/>
      <c r="C41" s="29"/>
    </row>
    <row r="52" ht="15">
      <c r="A52" s="32"/>
    </row>
    <row r="53" ht="15">
      <c r="A53" s="33"/>
    </row>
  </sheetData>
  <sheetProtection/>
  <mergeCells count="29">
    <mergeCell ref="B3:E3"/>
    <mergeCell ref="B4:E4"/>
    <mergeCell ref="B6:E6"/>
    <mergeCell ref="B7:E8"/>
    <mergeCell ref="B5:E5"/>
    <mergeCell ref="B9:E10"/>
    <mergeCell ref="E20:E21"/>
    <mergeCell ref="B36:D37"/>
    <mergeCell ref="B20:D21"/>
    <mergeCell ref="E34:E35"/>
    <mergeCell ref="E36:E37"/>
    <mergeCell ref="G3:J3"/>
    <mergeCell ref="G4:J4"/>
    <mergeCell ref="G5:J5"/>
    <mergeCell ref="G6:J6"/>
    <mergeCell ref="G7:J8"/>
    <mergeCell ref="G9:J10"/>
    <mergeCell ref="G20:I21"/>
    <mergeCell ref="J20:J21"/>
    <mergeCell ref="L10:O10"/>
    <mergeCell ref="L12:N12"/>
    <mergeCell ref="L11:N11"/>
    <mergeCell ref="L14:N14"/>
    <mergeCell ref="J34:J35"/>
    <mergeCell ref="G36:I37"/>
    <mergeCell ref="J36:J37"/>
    <mergeCell ref="L13:N13"/>
    <mergeCell ref="L16:N16"/>
    <mergeCell ref="L15:N15"/>
  </mergeCells>
  <hyperlinks>
    <hyperlink ref="B7" r:id="rId1" display="WWW.ECONOBLOG.COM.AR"/>
    <hyperlink ref="G7" r:id="rId2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2015-11-12T22:30:25Z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