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showInkAnnotation="0" codeName="ThisWorkbook"/>
  <mc:AlternateContent xmlns:mc="http://schemas.openxmlformats.org/markup-compatibility/2006">
    <mc:Choice Requires="x15">
      <x15ac:absPath xmlns:x15ac="http://schemas.microsoft.com/office/spreadsheetml/2010/11/ac" url="C:\Users\Ignacio\Dropbox\Ignacio online docs\"/>
    </mc:Choice>
  </mc:AlternateContent>
  <workbookProtection workbookAlgorithmName="SHA-512" workbookHashValue="LPNKb/emfCY/h87UcnjbWW0BVSxCCXGHxWdIHCcICreSgqMNTsIq9s7MVbITuMfTTuSqAuo7abTXapZ5HwpasA==" workbookSaltValue="eh9+BBq4pwRhgV/6+Edh/w==" workbookSpinCount="100000" lockStructure="1"/>
  <bookViews>
    <workbookView xWindow="0" yWindow="0" windowWidth="20490" windowHeight="7530"/>
  </bookViews>
  <sheets>
    <sheet name="Indice" sheetId="8" r:id="rId1"/>
    <sheet name="Ingreso de Datos" sheetId="4" r:id="rId2"/>
    <sheet name="Auxilar_TXT" sheetId="7" r:id="rId3"/>
    <sheet name="TXT" sheetId="9" r:id="rId4"/>
    <sheet name="Auxiliar_Formulas" sheetId="3" state="hidden" r:id="rId5"/>
    <sheet name="Auxiliar_Listas" sheetId="2" state="hidden" r:id="rId6"/>
  </sheets>
  <definedNames>
    <definedName name="_xlnm._FilterDatabase" localSheetId="2" hidden="1">Auxilar_TXT!$A$2:$A$2</definedName>
    <definedName name="Bienes_De_Capital_Nuevo">Auxiliar_Listas!$C$13:$C$16</definedName>
    <definedName name="Bienes_De_Capital_Usado">Auxiliar_Listas!$D$13:$D$16</definedName>
    <definedName name="COMPROBANTES">Auxiliar_Listas!$C$76:$C$119</definedName>
    <definedName name="Instalaciones">Auxiliar_Listas!$E$13:$E$18</definedName>
    <definedName name="Marca_agente_de_retencion">Auxiliar_Listas!$C$3:$C$4</definedName>
    <definedName name="Medios_de_Pago">Auxiliar_Listas!$J$88:$J$95</definedName>
    <definedName name="Mejora">Auxiliar_Listas!$G$13:$G$15</definedName>
    <definedName name="Motivo_NO_Retencion">Auxiliar_Listas!$F$76:$F$82</definedName>
    <definedName name="Obra_Nueva">Auxiliar_Listas!$F$13:$F$15</definedName>
    <definedName name="Provincias">Auxiliar_Listas!$C$40:$C$63</definedName>
    <definedName name="Tipo_Concepto">Auxiliar_Listas!$C$12:$G$12</definedName>
    <definedName name="Tipo_de_credito_fiscal">Auxiliar_Listas!$J$81:$J$82</definedName>
    <definedName name="Tipo_de_Profesional">Auxiliar_Listas!$C$68:$C$71</definedName>
    <definedName name="Tipo_de_Rubro_7">Auxiliar_Listas!$J$75:$J$76</definedName>
    <definedName name="Tipo_habilitacion">Auxiliar_Listas!$G$39:$G$40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7" i="4" l="1"/>
  <c r="X70" i="4" l="1"/>
  <c r="X81" i="4"/>
  <c r="X136" i="4"/>
  <c r="R136" i="4"/>
  <c r="R81" i="4"/>
  <c r="X37" i="4"/>
  <c r="X38" i="4"/>
  <c r="R37" i="4"/>
  <c r="R38" i="4"/>
  <c r="AP39" i="4" l="1"/>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P71" i="4"/>
  <c r="AP72" i="4"/>
  <c r="AP73" i="4"/>
  <c r="AP74" i="4"/>
  <c r="AP75" i="4"/>
  <c r="AP76" i="4"/>
  <c r="AP77" i="4"/>
  <c r="AP78" i="4"/>
  <c r="AP79" i="4"/>
  <c r="AP80" i="4"/>
  <c r="AP82" i="4"/>
  <c r="AP83" i="4"/>
  <c r="AP84" i="4"/>
  <c r="AP85" i="4"/>
  <c r="AP86" i="4"/>
  <c r="AP87" i="4"/>
  <c r="AP88" i="4"/>
  <c r="AP89" i="4"/>
  <c r="AP90" i="4"/>
  <c r="AP91" i="4"/>
  <c r="AP92" i="4"/>
  <c r="AP93" i="4"/>
  <c r="AP94" i="4"/>
  <c r="AP95" i="4"/>
  <c r="AP96" i="4"/>
  <c r="AP97" i="4"/>
  <c r="AP98" i="4"/>
  <c r="AP99" i="4"/>
  <c r="AP100" i="4"/>
  <c r="AP101" i="4"/>
  <c r="AP102" i="4"/>
  <c r="AP103" i="4"/>
  <c r="AP104" i="4"/>
  <c r="AP105" i="4"/>
  <c r="AP106" i="4"/>
  <c r="AP107" i="4"/>
  <c r="AP108" i="4"/>
  <c r="AP109" i="4"/>
  <c r="AP110" i="4"/>
  <c r="AP111" i="4"/>
  <c r="AP112" i="4"/>
  <c r="AP113" i="4"/>
  <c r="AP114" i="4"/>
  <c r="AP115" i="4"/>
  <c r="AP116" i="4"/>
  <c r="AP117" i="4"/>
  <c r="AP118" i="4"/>
  <c r="AP119" i="4"/>
  <c r="AP120" i="4"/>
  <c r="AP121" i="4"/>
  <c r="AP122" i="4"/>
  <c r="AP123" i="4"/>
  <c r="AP124" i="4"/>
  <c r="AP125" i="4"/>
  <c r="AP126" i="4"/>
  <c r="AP127" i="4"/>
  <c r="AP128" i="4"/>
  <c r="AP129" i="4"/>
  <c r="AP130" i="4"/>
  <c r="AP131" i="4"/>
  <c r="AP132" i="4"/>
  <c r="AP133" i="4"/>
  <c r="AP134" i="4"/>
  <c r="AP135" i="4"/>
  <c r="AP136" i="4"/>
  <c r="A12" i="7" l="1"/>
  <c r="A13" i="7"/>
  <c r="A14" i="7"/>
  <c r="A15" i="7"/>
  <c r="A16" i="7"/>
  <c r="A17" i="7"/>
  <c r="A18" i="7"/>
  <c r="A19" i="7"/>
  <c r="A20" i="7"/>
  <c r="A21" i="7"/>
  <c r="A22" i="7"/>
  <c r="A23" i="7"/>
  <c r="A24" i="7"/>
  <c r="A25" i="7"/>
  <c r="A126" i="7"/>
  <c r="A127" i="7"/>
  <c r="A128" i="7"/>
  <c r="A129" i="7"/>
  <c r="A130" i="7"/>
  <c r="A131" i="7"/>
  <c r="A152" i="7"/>
  <c r="A153" i="7"/>
  <c r="A154" i="7"/>
  <c r="A155" i="7"/>
  <c r="A156" i="7"/>
  <c r="A157" i="7"/>
  <c r="A158" i="7"/>
  <c r="A159" i="7"/>
  <c r="A160" i="7"/>
  <c r="A31" i="7" l="1"/>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28" i="7"/>
  <c r="A29" i="7"/>
  <c r="A30" i="7"/>
  <c r="F33" i="3"/>
  <c r="F34" i="3"/>
  <c r="F35" i="3"/>
  <c r="F36" i="3"/>
  <c r="F37" i="3"/>
  <c r="F38" i="3"/>
  <c r="F39" i="3"/>
  <c r="F40" i="3"/>
  <c r="F41" i="3"/>
  <c r="F42" i="3"/>
  <c r="F43" i="3"/>
  <c r="F44" i="3"/>
  <c r="F45" i="3"/>
  <c r="F46" i="3"/>
  <c r="F47" i="3"/>
  <c r="F48" i="3"/>
  <c r="F49" i="3"/>
  <c r="F50" i="3"/>
  <c r="F51" i="3"/>
  <c r="F52" i="3"/>
  <c r="F53" i="3"/>
  <c r="F54" i="3"/>
  <c r="F55" i="3"/>
  <c r="F56" i="3"/>
  <c r="F20" i="3"/>
  <c r="F21" i="3"/>
  <c r="F22" i="3"/>
  <c r="F23" i="3"/>
  <c r="F24" i="3"/>
  <c r="F25" i="3"/>
  <c r="F26" i="3"/>
  <c r="F27" i="3"/>
  <c r="F28" i="3"/>
  <c r="F29" i="3"/>
  <c r="F30" i="3"/>
  <c r="F31" i="3"/>
  <c r="F32"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23" i="3"/>
  <c r="E24" i="3"/>
  <c r="E25" i="3"/>
  <c r="X39" i="4" l="1"/>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1" i="4"/>
  <c r="X72" i="4"/>
  <c r="X73" i="4"/>
  <c r="X74" i="4"/>
  <c r="X75" i="4"/>
  <c r="X76" i="4"/>
  <c r="X77" i="4"/>
  <c r="X78" i="4"/>
  <c r="X79" i="4"/>
  <c r="X80" i="4"/>
  <c r="X82" i="4"/>
  <c r="X83" i="4"/>
  <c r="X84" i="4"/>
  <c r="X85" i="4"/>
  <c r="X86" i="4"/>
  <c r="X87" i="4"/>
  <c r="X88" i="4"/>
  <c r="X89" i="4"/>
  <c r="X90" i="4"/>
  <c r="X91" i="4"/>
  <c r="X92" i="4"/>
  <c r="X93" i="4"/>
  <c r="X94" i="4"/>
  <c r="X95" i="4"/>
  <c r="X96" i="4"/>
  <c r="X97" i="4"/>
  <c r="X98" i="4"/>
  <c r="X99" i="4"/>
  <c r="X100" i="4"/>
  <c r="X101" i="4"/>
  <c r="X102" i="4"/>
  <c r="X103" i="4"/>
  <c r="X104" i="4"/>
  <c r="X105" i="4"/>
  <c r="X106" i="4"/>
  <c r="X107" i="4"/>
  <c r="X108" i="4"/>
  <c r="X109" i="4"/>
  <c r="X110" i="4"/>
  <c r="X111" i="4"/>
  <c r="X112" i="4"/>
  <c r="X113" i="4"/>
  <c r="X114" i="4"/>
  <c r="X115" i="4"/>
  <c r="X116" i="4"/>
  <c r="X117" i="4"/>
  <c r="X118" i="4"/>
  <c r="X119" i="4"/>
  <c r="X120" i="4"/>
  <c r="X121" i="4"/>
  <c r="X122" i="4"/>
  <c r="X123" i="4"/>
  <c r="X124" i="4"/>
  <c r="X125" i="4"/>
  <c r="X126" i="4"/>
  <c r="X127" i="4"/>
  <c r="X128" i="4"/>
  <c r="X129" i="4"/>
  <c r="X130" i="4"/>
  <c r="X131" i="4"/>
  <c r="X132" i="4"/>
  <c r="X133" i="4"/>
  <c r="X134" i="4"/>
  <c r="X135"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E8" i="3"/>
  <c r="F8" i="3"/>
  <c r="E9" i="3"/>
  <c r="F9" i="3"/>
  <c r="E10" i="3"/>
  <c r="F10" i="3"/>
  <c r="E11" i="3"/>
  <c r="F11" i="3"/>
  <c r="E12" i="3"/>
  <c r="F12" i="3"/>
  <c r="E13" i="3"/>
  <c r="F13" i="3"/>
  <c r="E14" i="3"/>
  <c r="F14" i="3"/>
  <c r="E15" i="3"/>
  <c r="F15" i="3"/>
  <c r="E16" i="3"/>
  <c r="F16" i="3"/>
  <c r="E17" i="3"/>
  <c r="F17" i="3"/>
  <c r="E18" i="3"/>
  <c r="F18" i="3"/>
  <c r="E19" i="3"/>
  <c r="F19" i="3"/>
  <c r="E20" i="3"/>
  <c r="E21" i="3"/>
  <c r="E22" i="3"/>
  <c r="J8" i="3"/>
  <c r="K8" i="3" s="1"/>
  <c r="L8" i="3" s="1"/>
  <c r="AP38" i="4" s="1"/>
  <c r="J9" i="3"/>
  <c r="K9" i="3" s="1"/>
  <c r="L9" i="3" s="1"/>
  <c r="J10" i="3"/>
  <c r="K10" i="3" s="1"/>
  <c r="L10" i="3" s="1"/>
  <c r="J11" i="3"/>
  <c r="K11" i="3" s="1"/>
  <c r="L11" i="3" s="1"/>
  <c r="J12" i="3"/>
  <c r="K12" i="3" s="1"/>
  <c r="L12" i="3" s="1"/>
  <c r="J13" i="3"/>
  <c r="K13" i="3" s="1"/>
  <c r="L13" i="3" s="1"/>
  <c r="J14" i="3"/>
  <c r="K14" i="3" s="1"/>
  <c r="L14" i="3" s="1"/>
  <c r="J15" i="3"/>
  <c r="K15" i="3" s="1"/>
  <c r="L15" i="3" s="1"/>
  <c r="J16" i="3"/>
  <c r="K16" i="3" s="1"/>
  <c r="L16" i="3" s="1"/>
  <c r="J17" i="3"/>
  <c r="K17" i="3" s="1"/>
  <c r="L17" i="3" s="1"/>
  <c r="J18" i="3"/>
  <c r="K18" i="3" s="1"/>
  <c r="L18" i="3" s="1"/>
  <c r="J19" i="3"/>
  <c r="K19" i="3" s="1"/>
  <c r="L19" i="3" s="1"/>
  <c r="J20" i="3"/>
  <c r="K20" i="3" s="1"/>
  <c r="L20" i="3" s="1"/>
  <c r="J21" i="3"/>
  <c r="K21" i="3" s="1"/>
  <c r="L21" i="3" s="1"/>
  <c r="J22" i="3"/>
  <c r="K22" i="3" s="1"/>
  <c r="L22" i="3" s="1"/>
  <c r="J23" i="3"/>
  <c r="K23" i="3" s="1"/>
  <c r="L23" i="3" s="1"/>
  <c r="J24" i="3"/>
  <c r="K24" i="3" s="1"/>
  <c r="L24" i="3" s="1"/>
  <c r="J25" i="3"/>
  <c r="K25" i="3" s="1"/>
  <c r="L25" i="3" s="1"/>
  <c r="J26" i="3"/>
  <c r="K26" i="3" s="1"/>
  <c r="L26" i="3" s="1"/>
  <c r="J27" i="3"/>
  <c r="K27" i="3" s="1"/>
  <c r="L27" i="3" s="1"/>
  <c r="J28" i="3"/>
  <c r="K28" i="3" s="1"/>
  <c r="L28" i="3" s="1"/>
  <c r="J29" i="3"/>
  <c r="K29" i="3" s="1"/>
  <c r="L29" i="3" s="1"/>
  <c r="J30" i="3"/>
  <c r="K30" i="3" s="1"/>
  <c r="L30" i="3" s="1"/>
  <c r="J31" i="3"/>
  <c r="K31" i="3" s="1"/>
  <c r="L31" i="3" s="1"/>
  <c r="J32" i="3"/>
  <c r="K32" i="3" s="1"/>
  <c r="L32" i="3" s="1"/>
  <c r="J33" i="3"/>
  <c r="K33" i="3" s="1"/>
  <c r="L33" i="3" s="1"/>
  <c r="J34" i="3"/>
  <c r="K34" i="3" s="1"/>
  <c r="L34" i="3" s="1"/>
  <c r="J35" i="3"/>
  <c r="K35" i="3" s="1"/>
  <c r="L35" i="3" s="1"/>
  <c r="J36" i="3"/>
  <c r="K36" i="3" s="1"/>
  <c r="L36" i="3" s="1"/>
  <c r="J37" i="3"/>
  <c r="K37" i="3" s="1"/>
  <c r="L37" i="3" s="1"/>
  <c r="J38" i="3"/>
  <c r="K38" i="3" s="1"/>
  <c r="L38" i="3" s="1"/>
  <c r="J39" i="3"/>
  <c r="K39" i="3" s="1"/>
  <c r="L39" i="3" s="1"/>
  <c r="J40" i="3"/>
  <c r="K40" i="3" s="1"/>
  <c r="L40" i="3" s="1"/>
  <c r="J41" i="3"/>
  <c r="K41" i="3" s="1"/>
  <c r="L41" i="3" s="1"/>
  <c r="J42" i="3"/>
  <c r="K42" i="3" s="1"/>
  <c r="L42" i="3" s="1"/>
  <c r="J43" i="3"/>
  <c r="K43" i="3" s="1"/>
  <c r="L43" i="3" s="1"/>
  <c r="J44" i="3"/>
  <c r="K44" i="3" s="1"/>
  <c r="L44" i="3" s="1"/>
  <c r="J45" i="3"/>
  <c r="K45" i="3" s="1"/>
  <c r="L45" i="3" s="1"/>
  <c r="J46" i="3"/>
  <c r="K46" i="3" s="1"/>
  <c r="L46" i="3" s="1"/>
  <c r="J47" i="3"/>
  <c r="K47" i="3" s="1"/>
  <c r="L47" i="3" s="1"/>
  <c r="J48" i="3"/>
  <c r="K48" i="3" s="1"/>
  <c r="L48" i="3" s="1"/>
  <c r="J49" i="3"/>
  <c r="K49" i="3" s="1"/>
  <c r="L49" i="3" s="1"/>
  <c r="J50" i="3"/>
  <c r="K50" i="3" s="1"/>
  <c r="L50" i="3" s="1"/>
  <c r="J51" i="3"/>
  <c r="K51" i="3" s="1"/>
  <c r="L51" i="3" s="1"/>
  <c r="J52" i="3"/>
  <c r="K52" i="3" s="1"/>
  <c r="L52" i="3" s="1"/>
  <c r="J53" i="3"/>
  <c r="K53" i="3" s="1"/>
  <c r="L53" i="3" s="1"/>
  <c r="J54" i="3"/>
  <c r="K54" i="3" s="1"/>
  <c r="L54" i="3" s="1"/>
  <c r="J55" i="3"/>
  <c r="K55" i="3" s="1"/>
  <c r="L55" i="3" s="1"/>
  <c r="J56" i="3"/>
  <c r="K56" i="3" s="1"/>
  <c r="L56" i="3" s="1"/>
  <c r="J57" i="3"/>
  <c r="K57" i="3" s="1"/>
  <c r="L57" i="3" s="1"/>
  <c r="J58" i="3"/>
  <c r="K58" i="3" s="1"/>
  <c r="L58" i="3" s="1"/>
  <c r="J59" i="3"/>
  <c r="K59" i="3" s="1"/>
  <c r="L59" i="3" s="1"/>
  <c r="J60" i="3"/>
  <c r="K60" i="3" s="1"/>
  <c r="L60" i="3" s="1"/>
  <c r="J61" i="3"/>
  <c r="K61" i="3" s="1"/>
  <c r="L61" i="3" s="1"/>
  <c r="J62" i="3"/>
  <c r="K62" i="3" s="1"/>
  <c r="L62" i="3" s="1"/>
  <c r="J63" i="3"/>
  <c r="K63" i="3" s="1"/>
  <c r="L63" i="3" s="1"/>
  <c r="J64" i="3"/>
  <c r="K64" i="3" s="1"/>
  <c r="L64" i="3" s="1"/>
  <c r="J65" i="3"/>
  <c r="K65" i="3" s="1"/>
  <c r="L65" i="3" s="1"/>
  <c r="J66" i="3"/>
  <c r="K66" i="3" s="1"/>
  <c r="L66" i="3" s="1"/>
  <c r="J67" i="3"/>
  <c r="K67" i="3" s="1"/>
  <c r="L67" i="3" s="1"/>
  <c r="J68" i="3"/>
  <c r="K68" i="3" s="1"/>
  <c r="L68" i="3" s="1"/>
  <c r="J69" i="3"/>
  <c r="K69" i="3" s="1"/>
  <c r="L69" i="3" s="1"/>
  <c r="J70" i="3"/>
  <c r="K70" i="3" s="1"/>
  <c r="L70" i="3" s="1"/>
  <c r="J71" i="3"/>
  <c r="K71" i="3" s="1"/>
  <c r="L71" i="3" s="1"/>
  <c r="J72" i="3"/>
  <c r="K72" i="3" s="1"/>
  <c r="L72" i="3" s="1"/>
  <c r="J73" i="3"/>
  <c r="K73" i="3" s="1"/>
  <c r="L73" i="3" s="1"/>
  <c r="J74" i="3"/>
  <c r="K74" i="3" s="1"/>
  <c r="L74" i="3" s="1"/>
  <c r="J75" i="3"/>
  <c r="K75" i="3" s="1"/>
  <c r="L75" i="3" s="1"/>
  <c r="J76" i="3"/>
  <c r="K76" i="3" s="1"/>
  <c r="L76" i="3" s="1"/>
  <c r="J77" i="3"/>
  <c r="K77" i="3" s="1"/>
  <c r="L77" i="3" s="1"/>
  <c r="J78" i="3"/>
  <c r="K78" i="3" s="1"/>
  <c r="L78" i="3" s="1"/>
  <c r="J79" i="3"/>
  <c r="K79" i="3" s="1"/>
  <c r="L79" i="3" s="1"/>
  <c r="J80" i="3"/>
  <c r="K80" i="3" s="1"/>
  <c r="L80" i="3" s="1"/>
  <c r="J81" i="3"/>
  <c r="K81" i="3" s="1"/>
  <c r="L81" i="3" s="1"/>
  <c r="J82" i="3"/>
  <c r="K82" i="3" s="1"/>
  <c r="L82" i="3" s="1"/>
  <c r="J83" i="3"/>
  <c r="K83" i="3" s="1"/>
  <c r="L83" i="3" s="1"/>
  <c r="J84" i="3"/>
  <c r="K84" i="3" s="1"/>
  <c r="L84" i="3" s="1"/>
  <c r="J85" i="3"/>
  <c r="K85" i="3" s="1"/>
  <c r="L85" i="3" s="1"/>
  <c r="J86" i="3"/>
  <c r="K86" i="3" s="1"/>
  <c r="L86" i="3" s="1"/>
  <c r="J87" i="3"/>
  <c r="K87" i="3" s="1"/>
  <c r="L87" i="3" s="1"/>
  <c r="J88" i="3"/>
  <c r="K88" i="3" s="1"/>
  <c r="L88" i="3" s="1"/>
  <c r="J89" i="3"/>
  <c r="K89" i="3" s="1"/>
  <c r="L89" i="3" s="1"/>
  <c r="J90" i="3"/>
  <c r="K90" i="3" s="1"/>
  <c r="L90" i="3" s="1"/>
  <c r="J91" i="3"/>
  <c r="K91" i="3" s="1"/>
  <c r="L91" i="3" s="1"/>
  <c r="J92" i="3"/>
  <c r="K92" i="3" s="1"/>
  <c r="L92" i="3" s="1"/>
  <c r="J93" i="3"/>
  <c r="K93" i="3" s="1"/>
  <c r="L93" i="3" s="1"/>
  <c r="J94" i="3"/>
  <c r="K94" i="3" s="1"/>
  <c r="L94" i="3" s="1"/>
  <c r="J95" i="3"/>
  <c r="K95" i="3" s="1"/>
  <c r="L95" i="3" s="1"/>
  <c r="J96" i="3"/>
  <c r="K96" i="3" s="1"/>
  <c r="L96" i="3" s="1"/>
  <c r="J97" i="3"/>
  <c r="K97" i="3" s="1"/>
  <c r="L97" i="3" s="1"/>
  <c r="J98" i="3"/>
  <c r="K98" i="3" s="1"/>
  <c r="L98" i="3" s="1"/>
  <c r="J99" i="3"/>
  <c r="K99" i="3" s="1"/>
  <c r="L99" i="3" s="1"/>
  <c r="J100" i="3"/>
  <c r="K100" i="3" s="1"/>
  <c r="L100" i="3" s="1"/>
  <c r="J101" i="3"/>
  <c r="K101" i="3" s="1"/>
  <c r="L101" i="3" s="1"/>
  <c r="J102" i="3"/>
  <c r="K102" i="3" s="1"/>
  <c r="L102" i="3" s="1"/>
  <c r="J103" i="3"/>
  <c r="K103" i="3" s="1"/>
  <c r="L103" i="3" s="1"/>
  <c r="J104" i="3"/>
  <c r="K104" i="3" s="1"/>
  <c r="L104" i="3" s="1"/>
  <c r="J105" i="3"/>
  <c r="K105" i="3" s="1"/>
  <c r="L105" i="3" s="1"/>
  <c r="J106" i="3"/>
  <c r="K106" i="3" s="1"/>
  <c r="L106" i="3" s="1"/>
  <c r="P9" i="3"/>
  <c r="P10" i="3"/>
  <c r="P11" i="3"/>
  <c r="P12" i="3"/>
  <c r="P13" i="3"/>
  <c r="P14" i="3"/>
  <c r="P15" i="3"/>
  <c r="P16" i="3"/>
  <c r="P17" i="3"/>
  <c r="P18" i="3"/>
  <c r="P19" i="3"/>
  <c r="P20" i="3"/>
  <c r="P21" i="3"/>
  <c r="P22" i="3"/>
  <c r="P23" i="3"/>
  <c r="P24" i="3"/>
  <c r="P25" i="3"/>
  <c r="P26" i="3"/>
  <c r="P27" i="3"/>
  <c r="P28" i="3"/>
  <c r="P29" i="3"/>
  <c r="P30" i="3"/>
  <c r="P31" i="3"/>
  <c r="P8" i="3"/>
  <c r="P7" i="3"/>
  <c r="AP81" i="4" l="1"/>
  <c r="A70" i="7" s="1"/>
  <c r="A27" i="7"/>
  <c r="N51" i="3"/>
  <c r="R13" i="3"/>
  <c r="S13" i="3" s="1"/>
  <c r="H146" i="4" s="1"/>
  <c r="AP173" i="4"/>
  <c r="A162" i="7" s="1"/>
  <c r="AP174" i="4"/>
  <c r="A163" i="7" s="1"/>
  <c r="AP175" i="4"/>
  <c r="A164" i="7" s="1"/>
  <c r="AP176" i="4"/>
  <c r="A165" i="7" s="1"/>
  <c r="AP177" i="4"/>
  <c r="A166" i="7" s="1"/>
  <c r="AP178" i="4"/>
  <c r="A167" i="7" s="1"/>
  <c r="AP179" i="4"/>
  <c r="A168" i="7" s="1"/>
  <c r="AP180" i="4"/>
  <c r="A169" i="7" s="1"/>
  <c r="AP181" i="4"/>
  <c r="A170" i="7" s="1"/>
  <c r="AP182" i="4"/>
  <c r="A171" i="7" s="1"/>
  <c r="AP183" i="4"/>
  <c r="A172" i="7" s="1"/>
  <c r="AP184" i="4"/>
  <c r="A173" i="7" s="1"/>
  <c r="AP185" i="4"/>
  <c r="A174" i="7" s="1"/>
  <c r="AP186" i="4"/>
  <c r="A175" i="7" s="1"/>
  <c r="AP187" i="4"/>
  <c r="A176" i="7" s="1"/>
  <c r="AP188" i="4"/>
  <c r="A177" i="7" s="1"/>
  <c r="AP189" i="4"/>
  <c r="A178" i="7" s="1"/>
  <c r="AP190" i="4"/>
  <c r="A179" i="7" s="1"/>
  <c r="AP191" i="4"/>
  <c r="A180" i="7" s="1"/>
  <c r="AP172" i="4"/>
  <c r="A161" i="7" s="1"/>
  <c r="AP151" i="4"/>
  <c r="A140" i="7" s="1"/>
  <c r="AP152" i="4"/>
  <c r="A141" i="7" s="1"/>
  <c r="AP153" i="4"/>
  <c r="A142" i="7" s="1"/>
  <c r="AP154" i="4"/>
  <c r="A143" i="7" s="1"/>
  <c r="AP155" i="4"/>
  <c r="A144" i="7" s="1"/>
  <c r="AP156" i="4"/>
  <c r="A145" i="7" s="1"/>
  <c r="AP157" i="4"/>
  <c r="A146" i="7" s="1"/>
  <c r="AP158" i="4"/>
  <c r="A147" i="7" s="1"/>
  <c r="AP159" i="4"/>
  <c r="A148" i="7" s="1"/>
  <c r="AP160" i="4"/>
  <c r="A149" i="7" s="1"/>
  <c r="AP161" i="4"/>
  <c r="A150" i="7" s="1"/>
  <c r="AP162" i="4"/>
  <c r="A151" i="7" s="1"/>
  <c r="AP148" i="4"/>
  <c r="A137" i="7" s="1"/>
  <c r="AP149" i="4"/>
  <c r="A138" i="7" s="1"/>
  <c r="AP150" i="4"/>
  <c r="A139" i="7" s="1"/>
  <c r="AP144" i="4"/>
  <c r="A133" i="7" s="1"/>
  <c r="AP145" i="4"/>
  <c r="A134" i="7" s="1"/>
  <c r="AP146" i="4"/>
  <c r="A135" i="7" s="1"/>
  <c r="AP147" i="4"/>
  <c r="A136" i="7" s="1"/>
  <c r="AP143" i="4"/>
  <c r="A132" i="7" s="1"/>
  <c r="J7" i="3" l="1"/>
  <c r="K7" i="3" l="1"/>
  <c r="L7" i="3" s="1"/>
  <c r="AP37" i="4" s="1"/>
  <c r="AP18" i="4"/>
  <c r="A7" i="7" s="1"/>
  <c r="AP19" i="4"/>
  <c r="A8" i="7" s="1"/>
  <c r="AP20" i="4"/>
  <c r="A9" i="7" s="1"/>
  <c r="AP21" i="4"/>
  <c r="A10" i="7" s="1"/>
  <c r="AP22" i="4"/>
  <c r="A11" i="7" s="1"/>
  <c r="A26" i="7" l="1"/>
  <c r="AP14" i="4"/>
  <c r="AP15" i="4"/>
  <c r="A4" i="7" s="1"/>
  <c r="AP17" i="4"/>
  <c r="AP16" i="4"/>
  <c r="A5" i="7" s="1"/>
  <c r="F7" i="3"/>
  <c r="E7" i="3"/>
  <c r="A1" i="7"/>
  <c r="BN14" i="4" l="1"/>
  <c r="A3" i="7"/>
  <c r="BN15" i="4"/>
  <c r="AP13" i="4"/>
  <c r="A2" i="7" s="1"/>
  <c r="BN13" i="4" l="1"/>
</calcChain>
</file>

<file path=xl/comments1.xml><?xml version="1.0" encoding="utf-8"?>
<comments xmlns="http://schemas.openxmlformats.org/spreadsheetml/2006/main">
  <authors>
    <author>Juan Pardo</author>
  </authors>
  <commentList>
    <comment ref="D7" authorId="0" shapeId="0">
      <text>
        <r>
          <rPr>
            <b/>
            <sz val="9"/>
            <color indexed="81"/>
            <rFont val="Tahoma"/>
            <family val="2"/>
          </rPr>
          <t>Juan Pardo:</t>
        </r>
        <r>
          <rPr>
            <sz val="9"/>
            <color indexed="81"/>
            <rFont val="Tahoma"/>
            <family val="2"/>
          </rPr>
          <t xml:space="preserve">
Debe ser el mes de cierre del ejercicio.
Formato: AAAAMM
</t>
        </r>
      </text>
    </comment>
    <comment ref="E7" authorId="0" shapeId="0">
      <text>
        <r>
          <rPr>
            <sz val="9"/>
            <color indexed="81"/>
            <rFont val="Tahoma"/>
            <family val="2"/>
          </rPr>
          <t xml:space="preserve">Original -&gt; ingresar 00
Rectificativa -&gt; 01 a 99
</t>
        </r>
      </text>
    </comment>
    <comment ref="G13" authorId="0" shapeId="0">
      <text>
        <r>
          <rPr>
            <b/>
            <sz val="9"/>
            <color indexed="81"/>
            <rFont val="Tahoma"/>
            <family val="2"/>
          </rPr>
          <t>Juan Pardo:</t>
        </r>
        <r>
          <rPr>
            <sz val="9"/>
            <color indexed="81"/>
            <rFont val="Tahoma"/>
            <family val="2"/>
          </rPr>
          <t xml:space="preserve">
Solo Ingresar valor si en el campo "Concepto" eligió: 
-Obra Nueva
-Mejora
-----------------------------------
Ver si puedo agregar el tema de la longitud máxima de texto también</t>
        </r>
      </text>
    </comment>
    <comment ref="H13" authorId="0" shapeId="0">
      <text>
        <r>
          <rPr>
            <b/>
            <sz val="9"/>
            <color indexed="81"/>
            <rFont val="Tahoma"/>
            <family val="2"/>
          </rPr>
          <t>Juan Pardo:</t>
        </r>
        <r>
          <rPr>
            <sz val="9"/>
            <color indexed="81"/>
            <rFont val="Tahoma"/>
            <family val="2"/>
          </rPr>
          <t xml:space="preserve">
Solo Ingresar valor si en el campo "Concepto" eligió: 
-Obra Nueva
-Mejora
</t>
        </r>
      </text>
    </comment>
    <comment ref="I13" authorId="0" shapeId="0">
      <text>
        <r>
          <rPr>
            <sz val="9"/>
            <color indexed="81"/>
            <rFont val="Tahoma"/>
            <family val="2"/>
          </rPr>
          <t>Solo Ingresar valor si en el campo "Concepto" eligió: 
-Bienes de Capital Nuevos
-Bienes de Capital Usados</t>
        </r>
      </text>
    </comment>
    <comment ref="J13" authorId="0" shapeId="0">
      <text>
        <r>
          <rPr>
            <b/>
            <sz val="9"/>
            <color indexed="81"/>
            <rFont val="Tahoma"/>
            <family val="2"/>
          </rPr>
          <t>Juan Pardo:</t>
        </r>
        <r>
          <rPr>
            <sz val="9"/>
            <color indexed="81"/>
            <rFont val="Tahoma"/>
            <family val="2"/>
          </rPr>
          <t xml:space="preserve">
Solo Ingresar valor si en el campo "Concepto" eligió: 
-Bienes de Capital Usados</t>
        </r>
      </text>
    </comment>
    <comment ref="K13" authorId="0" shapeId="0">
      <text>
        <r>
          <rPr>
            <b/>
            <sz val="9"/>
            <color indexed="81"/>
            <rFont val="Tahoma"/>
            <family val="2"/>
          </rPr>
          <t>Juan Pardo:</t>
        </r>
        <r>
          <rPr>
            <sz val="9"/>
            <color indexed="81"/>
            <rFont val="Tahoma"/>
            <family val="2"/>
          </rPr>
          <t xml:space="preserve">
Solo Ingresar valor si en el campo "Concepto" eligió: 
-Bienes de Capital Usados
Sin Decimales</t>
        </r>
      </text>
    </comment>
    <comment ref="L13"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Habilitación/ Puesta en Marcha"</t>
        </r>
      </text>
    </comment>
    <comment ref="M13"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14"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14"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14" authorId="0" shapeId="0">
      <text>
        <r>
          <rPr>
            <sz val="9"/>
            <color indexed="81"/>
            <rFont val="Tahoma"/>
            <family val="2"/>
          </rPr>
          <t xml:space="preserve">Solo Ingresar valor si en el campo "Concepto" eligio: 
-Bienes de Capital Nuevos
-Bienes de Capital Usados
</t>
        </r>
      </text>
    </comment>
    <comment ref="J14"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14"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14"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14"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15"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15"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15" authorId="0" shapeId="0">
      <text>
        <r>
          <rPr>
            <sz val="9"/>
            <color indexed="81"/>
            <rFont val="Tahoma"/>
            <family val="2"/>
          </rPr>
          <t xml:space="preserve">Solo Ingresar valor si en el campo "Concepto" eligio: 
-Bienes de Capital Nuevos
-Bienes de Capital Usados
</t>
        </r>
      </text>
    </comment>
    <comment ref="J15"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15"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15"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15"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16"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16"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16" authorId="0" shapeId="0">
      <text>
        <r>
          <rPr>
            <sz val="9"/>
            <color indexed="81"/>
            <rFont val="Tahoma"/>
            <family val="2"/>
          </rPr>
          <t xml:space="preserve">Solo Ingresar valor si en el campo "Concepto" eligio: 
-Bienes de Capital Nuevos
-Bienes de Capital Usados
</t>
        </r>
      </text>
    </comment>
    <comment ref="J16"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16"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16"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16"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17"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17"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17" authorId="0" shapeId="0">
      <text>
        <r>
          <rPr>
            <sz val="9"/>
            <color indexed="81"/>
            <rFont val="Tahoma"/>
            <family val="2"/>
          </rPr>
          <t xml:space="preserve">Solo Ingresar valor si en el campo "Concepto" eligio: 
-Bienes de Capital Nuevos
-Bienes de Capital Usados
</t>
        </r>
      </text>
    </comment>
    <comment ref="J17"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17"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17"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17"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18"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18"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18" authorId="0" shapeId="0">
      <text>
        <r>
          <rPr>
            <sz val="9"/>
            <color indexed="81"/>
            <rFont val="Tahoma"/>
            <family val="2"/>
          </rPr>
          <t xml:space="preserve">Solo Ingresar valor si en el campo "Concepto" eligio: 
-Bienes de Capital Nuevos
-Bienes de Capital Usados
</t>
        </r>
      </text>
    </comment>
    <comment ref="J18"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18"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18"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18"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19"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19"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19" authorId="0" shapeId="0">
      <text>
        <r>
          <rPr>
            <sz val="9"/>
            <color indexed="81"/>
            <rFont val="Tahoma"/>
            <family val="2"/>
          </rPr>
          <t xml:space="preserve">Solo Ingresar valor si en el campo "Concepto" eligio: 
-Bienes de Capital Nuevos
-Bienes de Capital Usados
</t>
        </r>
      </text>
    </comment>
    <comment ref="J19"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19"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19"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19"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0"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0"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0" authorId="0" shapeId="0">
      <text>
        <r>
          <rPr>
            <sz val="9"/>
            <color indexed="81"/>
            <rFont val="Tahoma"/>
            <family val="2"/>
          </rPr>
          <t xml:space="preserve">Solo Ingresar valor si en el campo "Concepto" eligio: 
-Bienes de Capital Nuevos
-Bienes de Capital Usados
</t>
        </r>
      </text>
    </comment>
    <comment ref="J20"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0"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0"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0"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1"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1"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1" authorId="0" shapeId="0">
      <text>
        <r>
          <rPr>
            <sz val="9"/>
            <color indexed="81"/>
            <rFont val="Tahoma"/>
            <family val="2"/>
          </rPr>
          <t xml:space="preserve">Solo Ingresar valor si en el campo "Concepto" eligio: 
-Bienes de Capital Nuevos
-Bienes de Capital Usados
</t>
        </r>
      </text>
    </comment>
    <comment ref="J21"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1"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1"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1"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2"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2"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2" authorId="0" shapeId="0">
      <text>
        <r>
          <rPr>
            <sz val="9"/>
            <color indexed="81"/>
            <rFont val="Tahoma"/>
            <family val="2"/>
          </rPr>
          <t xml:space="preserve">Solo Ingresar valor si en el campo "Concepto" eligio: 
-Bienes de Capital Nuevos
-Bienes de Capital Usados
</t>
        </r>
      </text>
    </comment>
    <comment ref="J22"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2"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2"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2"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3"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3"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3" authorId="0" shapeId="0">
      <text>
        <r>
          <rPr>
            <sz val="9"/>
            <color indexed="81"/>
            <rFont val="Tahoma"/>
            <family val="2"/>
          </rPr>
          <t xml:space="preserve">Solo Ingresar valor si en el campo "Concepto" eligio: 
-Bienes de Capital Nuevos
-Bienes de Capital Usados
</t>
        </r>
      </text>
    </comment>
    <comment ref="J23"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3"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3"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3"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4"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4"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4" authorId="0" shapeId="0">
      <text>
        <r>
          <rPr>
            <sz val="9"/>
            <color indexed="81"/>
            <rFont val="Tahoma"/>
            <family val="2"/>
          </rPr>
          <t xml:space="preserve">Solo Ingresar valor si en el campo "Concepto" eligio: 
-Bienes de Capital Nuevos
-Bienes de Capital Usados
</t>
        </r>
      </text>
    </comment>
    <comment ref="J24"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4"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4"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4"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5"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5"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5" authorId="0" shapeId="0">
      <text>
        <r>
          <rPr>
            <sz val="9"/>
            <color indexed="81"/>
            <rFont val="Tahoma"/>
            <family val="2"/>
          </rPr>
          <t xml:space="preserve">Solo Ingresar valor si en el campo "Concepto" eligio: 
-Bienes de Capital Nuevos
-Bienes de Capital Usados
</t>
        </r>
      </text>
    </comment>
    <comment ref="J25"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5"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5"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5"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6"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6"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6" authorId="0" shapeId="0">
      <text>
        <r>
          <rPr>
            <sz val="9"/>
            <color indexed="81"/>
            <rFont val="Tahoma"/>
            <family val="2"/>
          </rPr>
          <t xml:space="preserve">Solo Ingresar valor si en el campo "Concepto" eligio: 
-Bienes de Capital Nuevos
-Bienes de Capital Usados
</t>
        </r>
      </text>
    </comment>
    <comment ref="J26"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6"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6"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6"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7"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7"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7" authorId="0" shapeId="0">
      <text>
        <r>
          <rPr>
            <sz val="9"/>
            <color indexed="81"/>
            <rFont val="Tahoma"/>
            <family val="2"/>
          </rPr>
          <t xml:space="preserve">Solo Ingresar valor si en el campo "Concepto" eligio: 
-Bienes de Capital Nuevos
-Bienes de Capital Usados
</t>
        </r>
      </text>
    </comment>
    <comment ref="J27"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7"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7"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7"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8"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8"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8" authorId="0" shapeId="0">
      <text>
        <r>
          <rPr>
            <sz val="9"/>
            <color indexed="81"/>
            <rFont val="Tahoma"/>
            <family val="2"/>
          </rPr>
          <t xml:space="preserve">Solo Ingresar valor si en el campo "Concepto" eligio: 
-Bienes de Capital Nuevos
-Bienes de Capital Usados
</t>
        </r>
      </text>
    </comment>
    <comment ref="J28"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8"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8"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8"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29"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29"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29" authorId="0" shapeId="0">
      <text>
        <r>
          <rPr>
            <sz val="9"/>
            <color indexed="81"/>
            <rFont val="Tahoma"/>
            <family val="2"/>
          </rPr>
          <t xml:space="preserve">Solo Ingresar valor si en el campo "Concepto" eligio: 
-Bienes de Capital Nuevos
-Bienes de Capital Usados
</t>
        </r>
      </text>
    </comment>
    <comment ref="J29"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29"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29"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29"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30"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30"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30" authorId="0" shapeId="0">
      <text>
        <r>
          <rPr>
            <sz val="9"/>
            <color indexed="81"/>
            <rFont val="Tahoma"/>
            <family val="2"/>
          </rPr>
          <t xml:space="preserve">Solo Ingresar valor si en el campo "Concepto" eligio: 
-Bienes de Capital Nuevos
-Bienes de Capital Usados
</t>
        </r>
      </text>
    </comment>
    <comment ref="J30"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30"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30"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30"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31"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31"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31" authorId="0" shapeId="0">
      <text>
        <r>
          <rPr>
            <sz val="9"/>
            <color indexed="81"/>
            <rFont val="Tahoma"/>
            <family val="2"/>
          </rPr>
          <t xml:space="preserve">Solo Ingresar valor si en el campo "Concepto" eligio: 
-Bienes de Capital Nuevos
-Bienes de Capital Usados
</t>
        </r>
      </text>
    </comment>
    <comment ref="J31"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31"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31"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31"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G32" authorId="0" shapeId="0">
      <text>
        <r>
          <rPr>
            <b/>
            <sz val="9"/>
            <color indexed="81"/>
            <rFont val="Tahoma"/>
            <family val="2"/>
          </rPr>
          <t>Juan Pardo:</t>
        </r>
        <r>
          <rPr>
            <sz val="9"/>
            <color indexed="81"/>
            <rFont val="Tahoma"/>
            <family val="2"/>
          </rPr>
          <t xml:space="preserve">
Solo Ingresar valor si en el campo "Concepto" eligio: 
-Obra Nueva
-Mejora
-----------------------------------
Ver si puedo agregar el tema de la longitud maxima de texto tambien</t>
        </r>
      </text>
    </comment>
    <comment ref="H32" authorId="0" shapeId="0">
      <text>
        <r>
          <rPr>
            <b/>
            <sz val="9"/>
            <color indexed="81"/>
            <rFont val="Tahoma"/>
            <family val="2"/>
          </rPr>
          <t>Juan Pardo:</t>
        </r>
        <r>
          <rPr>
            <sz val="9"/>
            <color indexed="81"/>
            <rFont val="Tahoma"/>
            <family val="2"/>
          </rPr>
          <t xml:space="preserve">
Solo Ingresar valor si en el campo "Concepto" eligio: 
-Obra Nueva
-Mejora
</t>
        </r>
      </text>
    </comment>
    <comment ref="I32" authorId="0" shapeId="0">
      <text>
        <r>
          <rPr>
            <sz val="9"/>
            <color indexed="81"/>
            <rFont val="Tahoma"/>
            <family val="2"/>
          </rPr>
          <t xml:space="preserve">Solo Ingresar valor si en el campo "Concepto" eligio: 
-Bienes de Capital Nuevos
-Bienes de Capital Usados
</t>
        </r>
      </text>
    </comment>
    <comment ref="J32" authorId="0" shapeId="0">
      <text>
        <r>
          <rPr>
            <b/>
            <sz val="9"/>
            <color indexed="81"/>
            <rFont val="Tahoma"/>
            <family val="2"/>
          </rPr>
          <t>Juan Pardo:</t>
        </r>
        <r>
          <rPr>
            <sz val="9"/>
            <color indexed="81"/>
            <rFont val="Tahoma"/>
            <family val="2"/>
          </rPr>
          <t xml:space="preserve">
Solo Ingresar valor si en el campo "Concepto" eligio: 
-Bienes de Capital Usados</t>
        </r>
      </text>
    </comment>
    <comment ref="K32" authorId="0" shapeId="0">
      <text>
        <r>
          <rPr>
            <b/>
            <sz val="9"/>
            <color indexed="81"/>
            <rFont val="Tahoma"/>
            <family val="2"/>
          </rPr>
          <t>Juan Pardo:</t>
        </r>
        <r>
          <rPr>
            <sz val="9"/>
            <color indexed="81"/>
            <rFont val="Tahoma"/>
            <family val="2"/>
          </rPr>
          <t xml:space="preserve">
Solo Ingresar valor si en el campo "Concepto" eligio: 
-Bienes de Capital Usados
Sin Decimales</t>
        </r>
      </text>
    </comment>
    <comment ref="L32" authorId="0" shapeId="0">
      <text>
        <r>
          <rPr>
            <b/>
            <sz val="9"/>
            <color indexed="81"/>
            <rFont val="Tahoma"/>
            <family val="2"/>
          </rPr>
          <t>Juan Pardo:</t>
        </r>
        <r>
          <rPr>
            <sz val="9"/>
            <color indexed="81"/>
            <rFont val="Tahoma"/>
            <family val="2"/>
          </rPr>
          <t xml:space="preserve">
Formado AAAAMMDD
El mes y el año debe ser menor o igual al mes y año de "Periodo de Habilitacion/ Puesta en Marcha"</t>
        </r>
      </text>
    </comment>
    <comment ref="M32" authorId="0" shapeId="0">
      <text>
        <r>
          <rPr>
            <b/>
            <sz val="9"/>
            <color indexed="81"/>
            <rFont val="Tahoma"/>
            <family val="2"/>
          </rPr>
          <t>Juan Pardo:
Formato: AAAAMM</t>
        </r>
        <r>
          <rPr>
            <sz val="9"/>
            <color indexed="81"/>
            <rFont val="Tahoma"/>
            <family val="2"/>
          </rPr>
          <t xml:space="preserve">
La fecha debe ser posterior a Julio de 2016.
Posterior a lo informado en el campo "Fecha de Inicio" y estar dentro del periodo fiscal informado en el campo "Periodod Informado"</t>
        </r>
      </text>
    </comment>
    <comment ref="L35" authorId="0" shapeId="0">
      <text>
        <r>
          <rPr>
            <sz val="9"/>
            <color indexed="81"/>
            <rFont val="Tahoma"/>
            <family val="2"/>
          </rPr>
          <t>En el caso de que el importe sea $250000,87 se debera proceder de la siguiente manera:
En el campo "Parte Entera" colocar 250000
En el campo "Parte decimal" colocar 87
Se debera registrar el Importe Total en $ cuando se trate de comprobantes para los que no corresponde discriminar IVA</t>
        </r>
      </text>
    </comment>
    <comment ref="N35" authorId="0" shapeId="0">
      <text>
        <r>
          <rPr>
            <sz val="9"/>
            <color indexed="81"/>
            <rFont val="Tahoma"/>
            <family val="2"/>
          </rPr>
          <t xml:space="preserve">Si el tipo de comprobante informado es B y/o C este campo debe ser informado en cero.  
Si el tipo de comprobante informado es distinto de B y/o C puede ser mayor o igual a cero. 
Cuando el tipo de comprobante "Despacho de Importación" este campo será IMPORTE TOTAL IVA DEL DESPACHO (NO el de cada ÍTEM que lo compone). 
Cuando el tipo de comprobante es "Importación de Servicios" este campo será IMPORTE IVA PAGADO.
</t>
        </r>
      </text>
    </comment>
    <comment ref="P35" authorId="0" shapeId="0">
      <text>
        <r>
          <rPr>
            <sz val="9"/>
            <color indexed="81"/>
            <rFont val="Tahoma"/>
            <family val="2"/>
          </rPr>
          <t xml:space="preserve">Debe ser mayor o igual a cero y menor ó igual Importe IVA Facturado en $. 
Es la parte de crédito fiscal facturado atribuida a la inversión que integre el saldo a favor del contribuyente del primer párrafo del artículo 24 de la ley de impuesto al valor agregado, a la fecha de solicitud. </t>
        </r>
      </text>
    </comment>
    <comment ref="S35" authorId="0" shapeId="0">
      <text>
        <r>
          <rPr>
            <sz val="9"/>
            <color indexed="81"/>
            <rFont val="Tahoma"/>
            <family val="2"/>
          </rPr>
          <t>MONTO RETENIDO Debe ser menor o igual al IMPORTE IVA FACTURADO EN $. 
Este monto debe ser mayor a cero si el informante es Agente de Retención y el tipo de comprobante no resta Crédito Fiscal o no tiene Motivo de no Retención, caso contrario este campo debe ser cero. 
Cuando el tipo de comprobante es "Despacho de Importación" y/ o a "Importación de Servicios" este campo vendrá informado en cero.</t>
        </r>
      </text>
    </comment>
    <comment ref="U3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36" authorId="0" shapeId="0">
      <text>
        <r>
          <rPr>
            <sz val="9"/>
            <color indexed="81"/>
            <rFont val="Tahoma"/>
            <family val="2"/>
          </rPr>
          <t>FORMATO AAAAMM
La fecha informada debe ser igual o posterior a Julio de 2016. Y debera ser MENOR o IGUAL a lo ingresado en el campo "Periodo Informado"</t>
        </r>
      </text>
    </comment>
    <comment ref="W3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36" authorId="0" shapeId="0">
      <text>
        <r>
          <rPr>
            <sz val="9"/>
            <color indexed="81"/>
            <rFont val="Tahoma"/>
            <family val="2"/>
          </rPr>
          <t xml:space="preserve">En el caso de ser el informante AGENTE DE RETENCION que informe Operaciones sin Retencion debera elegir "Sin Retencion"
</t>
        </r>
      </text>
    </comment>
    <comment ref="AA3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36" authorId="0" shapeId="0">
      <text>
        <r>
          <rPr>
            <sz val="9"/>
            <color indexed="81"/>
            <rFont val="Tahoma"/>
            <family val="2"/>
          </rPr>
          <t xml:space="preserve">Este campo debe completarse solo si la fecha informada en "PERIODO DE PAGO" es mayor a la informada en "PERIODO INFORMADO"
</t>
        </r>
      </text>
    </comment>
    <comment ref="AD36" authorId="0" shapeId="0">
      <text>
        <r>
          <rPr>
            <sz val="9"/>
            <color indexed="81"/>
            <rFont val="Tahoma"/>
            <family val="2"/>
          </rPr>
          <t xml:space="preserve">Este campo debe completarse solo si la fecha informada en "PERIODO DE PAGO" es mayor a la informada en "PERIODO INFORMADO"
</t>
        </r>
      </text>
    </comment>
    <comment ref="AE3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36" authorId="0" shapeId="0">
      <text>
        <r>
          <rPr>
            <sz val="9"/>
            <color indexed="81"/>
            <rFont val="Tahoma"/>
            <family val="2"/>
          </rPr>
          <t>Debe coincidir con lo informado en el Registro 2 - en el campo Numero de Identificacion del Bien de Capital u Obra de Infraestructura)</t>
        </r>
      </text>
    </comment>
    <comment ref="D37" authorId="0" shapeId="0">
      <text>
        <r>
          <rPr>
            <sz val="9"/>
            <color indexed="81"/>
            <rFont val="Tahoma"/>
            <family val="2"/>
          </rPr>
          <t>FORMATO: AAAAMMDD
Debe ser menor a la Fecha Actual y no puede ser mayor al mes y año del campo "PERIODO DDJJ IVA"</t>
        </r>
      </text>
    </comment>
    <comment ref="E37" authorId="0" shapeId="0">
      <text>
        <r>
          <rPr>
            <sz val="9"/>
            <color indexed="81"/>
            <rFont val="Tahoma"/>
            <family val="2"/>
          </rPr>
          <t>Si en el campo "Tipo de Comprobante" se selecciono Despacho de Importacion o Importacion de Servicios NO completar este campo</t>
        </r>
      </text>
    </comment>
    <comment ref="G3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3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37" authorId="0" shapeId="0">
      <text>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37" authorId="0" shapeId="0">
      <text>
        <r>
          <rPr>
            <sz val="9"/>
            <color indexed="81"/>
            <rFont val="Tahoma"/>
            <family val="2"/>
          </rPr>
          <t xml:space="preserve">En el caso de despachos de importacion se consignará Descripcion de Pais, Persona Humana o Persona Juridica según corresponda. Según </t>
        </r>
        <r>
          <rPr>
            <b/>
            <sz val="9"/>
            <color indexed="81"/>
            <rFont val="Tahoma"/>
            <family val="2"/>
          </rPr>
          <t>tabla CUIT PAIS.</t>
        </r>
      </text>
    </comment>
    <comment ref="U3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37" authorId="0" shapeId="0">
      <text>
        <r>
          <rPr>
            <sz val="9"/>
            <color indexed="81"/>
            <rFont val="Tahoma"/>
            <family val="2"/>
          </rPr>
          <t>FORMATO AAAAMM
La fecha informada debe ser igual o posterior a Julio de 2016. Y debera ser MENOR o IGUAL a lo ingresado en el campo "Periodo Informado"</t>
        </r>
      </text>
    </comment>
    <comment ref="W3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37" authorId="0" shapeId="0">
      <text>
        <r>
          <rPr>
            <sz val="9"/>
            <color indexed="81"/>
            <rFont val="Tahoma"/>
            <family val="2"/>
          </rPr>
          <t xml:space="preserve">En el caso de ser el informante AGENTE DE RETENCION que informe Operaciones sin Retencion debera elegir "Sin Retencion"
</t>
        </r>
      </text>
    </comment>
    <comment ref="AA3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37" authorId="0" shapeId="0">
      <text>
        <r>
          <rPr>
            <sz val="9"/>
            <color indexed="81"/>
            <rFont val="Tahoma"/>
            <family val="2"/>
          </rPr>
          <t xml:space="preserve">Este campo debe completarse solo si la fecha informada en "PERIODO DE PAGO" es mayor a la informada en "PERIODO INFORMADO"
</t>
        </r>
      </text>
    </comment>
    <comment ref="AD37" authorId="0" shapeId="0">
      <text>
        <r>
          <rPr>
            <sz val="9"/>
            <color indexed="81"/>
            <rFont val="Tahoma"/>
            <family val="2"/>
          </rPr>
          <t xml:space="preserve">Este campo debe completarse solo si la fecha informada en "PERIODO DE PAGO" es mayor a la informada en "PERIODO INFORMADO"
</t>
        </r>
      </text>
    </comment>
    <comment ref="AE3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37" authorId="0" shapeId="0">
      <text>
        <r>
          <rPr>
            <sz val="9"/>
            <color indexed="81"/>
            <rFont val="Tahoma"/>
            <family val="2"/>
          </rPr>
          <t>Debe coincidir con lo informado en el Registro 2 - en el campo Numero de Identificacion del Bien de Capital u Obra de Infraestructura)</t>
        </r>
      </text>
    </comment>
    <comment ref="D3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3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3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3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3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38" authorId="0" shapeId="0">
      <text>
        <r>
          <rPr>
            <sz val="9"/>
            <color indexed="81"/>
            <rFont val="Tahoma"/>
            <family val="2"/>
          </rPr>
          <t xml:space="preserve">En el caso de despachos de importacion se consignará Descripcion de Pais, Persona Humana o Persona Juridica según corresponda. Según </t>
        </r>
        <r>
          <rPr>
            <b/>
            <sz val="9"/>
            <color indexed="81"/>
            <rFont val="Tahoma"/>
            <family val="2"/>
          </rPr>
          <t>tabla CUIT PAIS.</t>
        </r>
      </text>
    </comment>
    <comment ref="U3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38" authorId="0" shapeId="0">
      <text>
        <r>
          <rPr>
            <sz val="9"/>
            <color indexed="81"/>
            <rFont val="Tahoma"/>
            <family val="2"/>
          </rPr>
          <t>FORMATO AAAAMM
La fecha informada debe ser igual o posterior a Julio de 2016. Y debera ser MENOR o IGUAL a lo ingresado en el campo "Periodo Informado"</t>
        </r>
      </text>
    </comment>
    <comment ref="W3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38" authorId="0" shapeId="0">
      <text>
        <r>
          <rPr>
            <sz val="9"/>
            <color indexed="81"/>
            <rFont val="Tahoma"/>
            <family val="2"/>
          </rPr>
          <t xml:space="preserve">En el caso de ser el informante AGENTE DE RETENCION que informe Operaciones sin Retencion debera elegir "Sin Retencion"
</t>
        </r>
      </text>
    </comment>
    <comment ref="AA3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38" authorId="0" shapeId="0">
      <text>
        <r>
          <rPr>
            <sz val="9"/>
            <color indexed="81"/>
            <rFont val="Tahoma"/>
            <family val="2"/>
          </rPr>
          <t xml:space="preserve">Este campo debe completarse solo si la fecha informada en "PERIODO DE PAGO" es mayor a la informada en "PERIODO INFORMADO"
</t>
        </r>
      </text>
    </comment>
    <comment ref="AD38" authorId="0" shapeId="0">
      <text>
        <r>
          <rPr>
            <sz val="9"/>
            <color indexed="81"/>
            <rFont val="Tahoma"/>
            <family val="2"/>
          </rPr>
          <t xml:space="preserve">Este campo debe completarse solo si la fecha informada en "PERIODO DE PAGO" es mayor a la informada en "PERIODO INFORMADO"
</t>
        </r>
      </text>
    </comment>
    <comment ref="AE3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38" authorId="0" shapeId="0">
      <text>
        <r>
          <rPr>
            <sz val="9"/>
            <color indexed="81"/>
            <rFont val="Tahoma"/>
            <family val="2"/>
          </rPr>
          <t>Debe coincidir con lo informado en el Registro 2 - en el campo Numero de Identificacion del Bien de Capital u Obra de Infraestructura)</t>
        </r>
      </text>
    </comment>
    <comment ref="D3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3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3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3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3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3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3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39" authorId="0" shapeId="0">
      <text>
        <r>
          <rPr>
            <sz val="9"/>
            <color indexed="81"/>
            <rFont val="Tahoma"/>
            <family val="2"/>
          </rPr>
          <t>FORMATO AAAAMM
La fecha informada debe ser igual o posterior a Julio de 2016. Y debera ser MENOR o IGUAL a lo ingresado en el campo "Periodo Informado"</t>
        </r>
      </text>
    </comment>
    <comment ref="W3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39" authorId="0" shapeId="0">
      <text>
        <r>
          <rPr>
            <sz val="9"/>
            <color indexed="81"/>
            <rFont val="Tahoma"/>
            <family val="2"/>
          </rPr>
          <t xml:space="preserve">En el caso de ser el informante AGENTE DE RETENCION que informe Operaciones sin Retencion debera elegir "Sin Retencion"
</t>
        </r>
      </text>
    </comment>
    <comment ref="AA3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39" authorId="0" shapeId="0">
      <text>
        <r>
          <rPr>
            <sz val="9"/>
            <color indexed="81"/>
            <rFont val="Tahoma"/>
            <family val="2"/>
          </rPr>
          <t xml:space="preserve">Este campo debe completarse solo si la fecha informada en "PERIODO DE PAGO" es mayor a la informada en "PERIODO INFORMADO"
</t>
        </r>
      </text>
    </comment>
    <comment ref="AD39" authorId="0" shapeId="0">
      <text>
        <r>
          <rPr>
            <sz val="9"/>
            <color indexed="81"/>
            <rFont val="Tahoma"/>
            <family val="2"/>
          </rPr>
          <t xml:space="preserve">Este campo debe completarse solo si la fecha informada en "PERIODO DE PAGO" es mayor a la informada en "PERIODO INFORMADO"
</t>
        </r>
      </text>
    </comment>
    <comment ref="AE3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39" authorId="0" shapeId="0">
      <text>
        <r>
          <rPr>
            <sz val="9"/>
            <color indexed="81"/>
            <rFont val="Tahoma"/>
            <family val="2"/>
          </rPr>
          <t>Debe coincidir con lo informado en el Registro 2 - en el campo Numero de Identificacion del Bien de Capital u Obra de Infraestructura)</t>
        </r>
      </text>
    </comment>
    <comment ref="D4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0" authorId="0" shapeId="0">
      <text>
        <r>
          <rPr>
            <sz val="9"/>
            <color indexed="81"/>
            <rFont val="Tahoma"/>
            <family val="2"/>
          </rPr>
          <t>FORMATO AAAAMM
La fecha informada debe ser igual o posterior a Julio de 2016. Y debera ser MENOR o IGUAL a lo ingresado en el campo "Periodo Informado"</t>
        </r>
      </text>
    </comment>
    <comment ref="W4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0" authorId="0" shapeId="0">
      <text>
        <r>
          <rPr>
            <sz val="9"/>
            <color indexed="81"/>
            <rFont val="Tahoma"/>
            <family val="2"/>
          </rPr>
          <t xml:space="preserve">En el caso de ser el informante AGENTE DE RETENCION que informe Operaciones sin Retencion debera elegir "Sin Retencion"
</t>
        </r>
      </text>
    </comment>
    <comment ref="AA4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0" authorId="0" shapeId="0">
      <text>
        <r>
          <rPr>
            <sz val="9"/>
            <color indexed="81"/>
            <rFont val="Tahoma"/>
            <family val="2"/>
          </rPr>
          <t xml:space="preserve">Este campo debe completarse solo si la fecha informada en "PERIODO DE PAGO" es mayor a la informada en "PERIODO INFORMADO"
</t>
        </r>
      </text>
    </comment>
    <comment ref="AD40" authorId="0" shapeId="0">
      <text>
        <r>
          <rPr>
            <sz val="9"/>
            <color indexed="81"/>
            <rFont val="Tahoma"/>
            <family val="2"/>
          </rPr>
          <t xml:space="preserve">Este campo debe completarse solo si la fecha informada en "PERIODO DE PAGO" es mayor a la informada en "PERIODO INFORMADO"
</t>
        </r>
      </text>
    </comment>
    <comment ref="AE4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0" authorId="0" shapeId="0">
      <text>
        <r>
          <rPr>
            <sz val="9"/>
            <color indexed="81"/>
            <rFont val="Tahoma"/>
            <family val="2"/>
          </rPr>
          <t>Debe coincidir con lo informado en el Registro 2 - en el campo Numero de Identificacion del Bien de Capital u Obra de Infraestructura)</t>
        </r>
      </text>
    </comment>
    <comment ref="D4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1" authorId="0" shapeId="0">
      <text>
        <r>
          <rPr>
            <sz val="9"/>
            <color indexed="81"/>
            <rFont val="Tahoma"/>
            <family val="2"/>
          </rPr>
          <t>FORMATO AAAAMM
La fecha informada debe ser igual o posterior a Julio de 2016. Y debera ser MENOR o IGUAL a lo ingresado en el campo "Periodo Informado"</t>
        </r>
      </text>
    </comment>
    <comment ref="W4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1" authorId="0" shapeId="0">
      <text>
        <r>
          <rPr>
            <sz val="9"/>
            <color indexed="81"/>
            <rFont val="Tahoma"/>
            <family val="2"/>
          </rPr>
          <t xml:space="preserve">En el caso de ser el informante AGENTE DE RETENCION que informe Operaciones sin Retencion debera elegir "Sin Retencion"
</t>
        </r>
      </text>
    </comment>
    <comment ref="AA4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1" authorId="0" shapeId="0">
      <text>
        <r>
          <rPr>
            <sz val="9"/>
            <color indexed="81"/>
            <rFont val="Tahoma"/>
            <family val="2"/>
          </rPr>
          <t xml:space="preserve">Este campo debe completarse solo si la fecha informada en "PERIODO DE PAGO" es mayor a la informada en "PERIODO INFORMADO"
</t>
        </r>
      </text>
    </comment>
    <comment ref="AD41" authorId="0" shapeId="0">
      <text>
        <r>
          <rPr>
            <sz val="9"/>
            <color indexed="81"/>
            <rFont val="Tahoma"/>
            <family val="2"/>
          </rPr>
          <t xml:space="preserve">Este campo debe completarse solo si la fecha informada en "PERIODO DE PAGO" es mayor a la informada en "PERIODO INFORMADO"
</t>
        </r>
      </text>
    </comment>
    <comment ref="AE4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1" authorId="0" shapeId="0">
      <text>
        <r>
          <rPr>
            <sz val="9"/>
            <color indexed="81"/>
            <rFont val="Tahoma"/>
            <family val="2"/>
          </rPr>
          <t>Debe coincidir con lo informado en el Registro 2 - en el campo Numero de Identificacion del Bien de Capital u Obra de Infraestructura)</t>
        </r>
      </text>
    </comment>
    <comment ref="D4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2" authorId="0" shapeId="0">
      <text>
        <r>
          <rPr>
            <sz val="9"/>
            <color indexed="81"/>
            <rFont val="Tahoma"/>
            <family val="2"/>
          </rPr>
          <t>FORMATO AAAAMM
La fecha informada debe ser igual o posterior a Julio de 2016. Y debera ser MENOR o IGUAL a lo ingresado en el campo "Periodo Informado"</t>
        </r>
      </text>
    </comment>
    <comment ref="W4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2" authorId="0" shapeId="0">
      <text>
        <r>
          <rPr>
            <sz val="9"/>
            <color indexed="81"/>
            <rFont val="Tahoma"/>
            <family val="2"/>
          </rPr>
          <t xml:space="preserve">En el caso de ser el informante AGENTE DE RETENCION que informe Operaciones sin Retencion debera elegir "Sin Retencion"
</t>
        </r>
      </text>
    </comment>
    <comment ref="AA4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2" authorId="0" shapeId="0">
      <text>
        <r>
          <rPr>
            <sz val="9"/>
            <color indexed="81"/>
            <rFont val="Tahoma"/>
            <family val="2"/>
          </rPr>
          <t xml:space="preserve">Este campo debe completarse solo si la fecha informada en "PERIODO DE PAGO" es mayor a la informada en "PERIODO INFORMADO"
</t>
        </r>
      </text>
    </comment>
    <comment ref="AD42" authorId="0" shapeId="0">
      <text>
        <r>
          <rPr>
            <sz val="9"/>
            <color indexed="81"/>
            <rFont val="Tahoma"/>
            <family val="2"/>
          </rPr>
          <t xml:space="preserve">Este campo debe completarse solo si la fecha informada en "PERIODO DE PAGO" es mayor a la informada en "PERIODO INFORMADO"
</t>
        </r>
      </text>
    </comment>
    <comment ref="AE4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2" authorId="0" shapeId="0">
      <text>
        <r>
          <rPr>
            <sz val="9"/>
            <color indexed="81"/>
            <rFont val="Tahoma"/>
            <family val="2"/>
          </rPr>
          <t>Debe coincidir con lo informado en el Registro 2 - en el campo Numero de Identificacion del Bien de Capital u Obra de Infraestructura)</t>
        </r>
      </text>
    </comment>
    <comment ref="D4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3" authorId="0" shapeId="0">
      <text>
        <r>
          <rPr>
            <sz val="9"/>
            <color indexed="81"/>
            <rFont val="Tahoma"/>
            <family val="2"/>
          </rPr>
          <t>FORMATO AAAAMM
La fecha informada debe ser igual o posterior a Julio de 2016. Y debera ser MENOR o IGUAL a lo ingresado en el campo "Periodo Informado"</t>
        </r>
      </text>
    </comment>
    <comment ref="W4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3" authorId="0" shapeId="0">
      <text>
        <r>
          <rPr>
            <sz val="9"/>
            <color indexed="81"/>
            <rFont val="Tahoma"/>
            <family val="2"/>
          </rPr>
          <t xml:space="preserve">En el caso de ser el informante AGENTE DE RETENCION que informe Operaciones sin Retencion debera elegir "Sin Retencion"
</t>
        </r>
      </text>
    </comment>
    <comment ref="AA4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3" authorId="0" shapeId="0">
      <text>
        <r>
          <rPr>
            <sz val="9"/>
            <color indexed="81"/>
            <rFont val="Tahoma"/>
            <family val="2"/>
          </rPr>
          <t xml:space="preserve">Este campo debe completarse solo si la fecha informada en "PERIODO DE PAGO" es mayor a la informada en "PERIODO INFORMADO"
</t>
        </r>
      </text>
    </comment>
    <comment ref="AD43" authorId="0" shapeId="0">
      <text>
        <r>
          <rPr>
            <sz val="9"/>
            <color indexed="81"/>
            <rFont val="Tahoma"/>
            <family val="2"/>
          </rPr>
          <t xml:space="preserve">Este campo debe completarse solo si la fecha informada en "PERIODO DE PAGO" es mayor a la informada en "PERIODO INFORMADO"
</t>
        </r>
      </text>
    </comment>
    <comment ref="AE4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3" authorId="0" shapeId="0">
      <text>
        <r>
          <rPr>
            <sz val="9"/>
            <color indexed="81"/>
            <rFont val="Tahoma"/>
            <family val="2"/>
          </rPr>
          <t>Debe coincidir con lo informado en el Registro 2 - en el campo Numero de Identificacion del Bien de Capital u Obra de Infraestructura)</t>
        </r>
      </text>
    </comment>
    <comment ref="D4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4" authorId="0" shapeId="0">
      <text>
        <r>
          <rPr>
            <sz val="9"/>
            <color indexed="81"/>
            <rFont val="Tahoma"/>
            <family val="2"/>
          </rPr>
          <t>FORMATO AAAAMM
La fecha informada debe ser igual o posterior a Julio de 2016. Y debera ser MENOR o IGUAL a lo ingresado en el campo "Periodo Informado"</t>
        </r>
      </text>
    </comment>
    <comment ref="W4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4" authorId="0" shapeId="0">
      <text>
        <r>
          <rPr>
            <sz val="9"/>
            <color indexed="81"/>
            <rFont val="Tahoma"/>
            <family val="2"/>
          </rPr>
          <t xml:space="preserve">En el caso de ser el informante AGENTE DE RETENCION que informe Operaciones sin Retencion debera elegir "Sin Retencion"
</t>
        </r>
      </text>
    </comment>
    <comment ref="AA4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4" authorId="0" shapeId="0">
      <text>
        <r>
          <rPr>
            <sz val="9"/>
            <color indexed="81"/>
            <rFont val="Tahoma"/>
            <family val="2"/>
          </rPr>
          <t xml:space="preserve">Este campo debe completarse solo si la fecha informada en "PERIODO DE PAGO" es mayor a la informada en "PERIODO INFORMADO"
</t>
        </r>
      </text>
    </comment>
    <comment ref="AD44" authorId="0" shapeId="0">
      <text>
        <r>
          <rPr>
            <sz val="9"/>
            <color indexed="81"/>
            <rFont val="Tahoma"/>
            <family val="2"/>
          </rPr>
          <t xml:space="preserve">Este campo debe completarse solo si la fecha informada en "PERIODO DE PAGO" es mayor a la informada en "PERIODO INFORMADO"
</t>
        </r>
      </text>
    </comment>
    <comment ref="AE4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4" authorId="0" shapeId="0">
      <text>
        <r>
          <rPr>
            <sz val="9"/>
            <color indexed="81"/>
            <rFont val="Tahoma"/>
            <family val="2"/>
          </rPr>
          <t>Debe coincidir con lo informado en el Registro 2 - en el campo Numero de Identificacion del Bien de Capital u Obra de Infraestructura)</t>
        </r>
      </text>
    </comment>
    <comment ref="D4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5" authorId="0" shapeId="0">
      <text>
        <r>
          <rPr>
            <sz val="9"/>
            <color indexed="81"/>
            <rFont val="Tahoma"/>
            <family val="2"/>
          </rPr>
          <t>FORMATO AAAAMM
La fecha informada debe ser igual o posterior a Julio de 2016. Y debera ser MENOR o IGUAL a lo ingresado en el campo "Periodo Informado"</t>
        </r>
      </text>
    </comment>
    <comment ref="W4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5" authorId="0" shapeId="0">
      <text>
        <r>
          <rPr>
            <sz val="9"/>
            <color indexed="81"/>
            <rFont val="Tahoma"/>
            <family val="2"/>
          </rPr>
          <t xml:space="preserve">En el caso de ser el informante AGENTE DE RETENCION que informe Operaciones sin Retencion debera elegir "Sin Retencion"
</t>
        </r>
      </text>
    </comment>
    <comment ref="AA4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5" authorId="0" shapeId="0">
      <text>
        <r>
          <rPr>
            <sz val="9"/>
            <color indexed="81"/>
            <rFont val="Tahoma"/>
            <family val="2"/>
          </rPr>
          <t xml:space="preserve">Este campo debe completarse solo si la fecha informada en "PERIODO DE PAGO" es mayor a la informada en "PERIODO INFORMADO"
</t>
        </r>
      </text>
    </comment>
    <comment ref="AD45" authorId="0" shapeId="0">
      <text>
        <r>
          <rPr>
            <sz val="9"/>
            <color indexed="81"/>
            <rFont val="Tahoma"/>
            <family val="2"/>
          </rPr>
          <t xml:space="preserve">Este campo debe completarse solo si la fecha informada en "PERIODO DE PAGO" es mayor a la informada en "PERIODO INFORMADO"
</t>
        </r>
      </text>
    </comment>
    <comment ref="AE4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5" authorId="0" shapeId="0">
      <text>
        <r>
          <rPr>
            <sz val="9"/>
            <color indexed="81"/>
            <rFont val="Tahoma"/>
            <family val="2"/>
          </rPr>
          <t>Debe coincidir con lo informado en el Registro 2 - en el campo Numero de Identificacion del Bien de Capital u Obra de Infraestructura)</t>
        </r>
      </text>
    </comment>
    <comment ref="D4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6" authorId="0" shapeId="0">
      <text>
        <r>
          <rPr>
            <sz val="9"/>
            <color indexed="81"/>
            <rFont val="Tahoma"/>
            <family val="2"/>
          </rPr>
          <t>FORMATO AAAAMM
La fecha informada debe ser igual o posterior a Julio de 2016. Y debera ser MENOR o IGUAL a lo ingresado en el campo "Periodo Informado"</t>
        </r>
      </text>
    </comment>
    <comment ref="W4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6" authorId="0" shapeId="0">
      <text>
        <r>
          <rPr>
            <sz val="9"/>
            <color indexed="81"/>
            <rFont val="Tahoma"/>
            <family val="2"/>
          </rPr>
          <t xml:space="preserve">En el caso de ser el informante AGENTE DE RETENCION que informe Operaciones sin Retencion debera elegir "Sin Retencion"
</t>
        </r>
      </text>
    </comment>
    <comment ref="AA4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6" authorId="0" shapeId="0">
      <text>
        <r>
          <rPr>
            <sz val="9"/>
            <color indexed="81"/>
            <rFont val="Tahoma"/>
            <family val="2"/>
          </rPr>
          <t xml:space="preserve">Este campo debe completarse solo si la fecha informada en "PERIODO DE PAGO" es mayor a la informada en "PERIODO INFORMADO"
</t>
        </r>
      </text>
    </comment>
    <comment ref="AD46" authorId="0" shapeId="0">
      <text>
        <r>
          <rPr>
            <sz val="9"/>
            <color indexed="81"/>
            <rFont val="Tahoma"/>
            <family val="2"/>
          </rPr>
          <t xml:space="preserve">Este campo debe completarse solo si la fecha informada en "PERIODO DE PAGO" es mayor a la informada en "PERIODO INFORMADO"
</t>
        </r>
      </text>
    </comment>
    <comment ref="AE4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6" authorId="0" shapeId="0">
      <text>
        <r>
          <rPr>
            <sz val="9"/>
            <color indexed="81"/>
            <rFont val="Tahoma"/>
            <family val="2"/>
          </rPr>
          <t>Debe coincidir con lo informado en el Registro 2 - en el campo Numero de Identificacion del Bien de Capital u Obra de Infraestructura)</t>
        </r>
      </text>
    </comment>
    <comment ref="D47"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7"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7"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7"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7" authorId="0" shapeId="0">
      <text>
        <r>
          <rPr>
            <sz val="9"/>
            <color indexed="81"/>
            <rFont val="Tahoma"/>
            <family val="2"/>
          </rPr>
          <t>FORMATO AAAAMM
La fecha informada debe ser igual o posterior a Julio de 2016. Y debera ser MENOR o IGUAL a lo ingresado en el campo "Periodo Informado"</t>
        </r>
      </text>
    </comment>
    <comment ref="W4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7" authorId="0" shapeId="0">
      <text>
        <r>
          <rPr>
            <sz val="9"/>
            <color indexed="81"/>
            <rFont val="Tahoma"/>
            <family val="2"/>
          </rPr>
          <t xml:space="preserve">En el caso de ser el informante AGENTE DE RETENCION que informe Operaciones sin Retencion debera elegir "Sin Retencion"
</t>
        </r>
      </text>
    </comment>
    <comment ref="AA4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7" authorId="0" shapeId="0">
      <text>
        <r>
          <rPr>
            <sz val="9"/>
            <color indexed="81"/>
            <rFont val="Tahoma"/>
            <family val="2"/>
          </rPr>
          <t xml:space="preserve">Este campo debe completarse solo si la fecha informada en "PERIODO DE PAGO" es mayor a la informada en "PERIODO INFORMADO"
</t>
        </r>
      </text>
    </comment>
    <comment ref="AD47" authorId="0" shapeId="0">
      <text>
        <r>
          <rPr>
            <sz val="9"/>
            <color indexed="81"/>
            <rFont val="Tahoma"/>
            <family val="2"/>
          </rPr>
          <t xml:space="preserve">Este campo debe completarse solo si la fecha informada en "PERIODO DE PAGO" es mayor a la informada en "PERIODO INFORMADO"
</t>
        </r>
      </text>
    </comment>
    <comment ref="AE4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7" authorId="0" shapeId="0">
      <text>
        <r>
          <rPr>
            <sz val="9"/>
            <color indexed="81"/>
            <rFont val="Tahoma"/>
            <family val="2"/>
          </rPr>
          <t>Debe coincidir con lo informado en el Registro 2 - en el campo Numero de Identificacion del Bien de Capital u Obra de Infraestructura)</t>
        </r>
      </text>
    </comment>
    <comment ref="D4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8"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8" authorId="0" shapeId="0">
      <text>
        <r>
          <rPr>
            <sz val="9"/>
            <color indexed="81"/>
            <rFont val="Tahoma"/>
            <family val="2"/>
          </rPr>
          <t>FORMATO AAAAMM
La fecha informada debe ser igual o posterior a Julio de 2016. Y debera ser MENOR o IGUAL a lo ingresado en el campo "Periodo Informado"</t>
        </r>
      </text>
    </comment>
    <comment ref="W4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8" authorId="0" shapeId="0">
      <text>
        <r>
          <rPr>
            <sz val="9"/>
            <color indexed="81"/>
            <rFont val="Tahoma"/>
            <family val="2"/>
          </rPr>
          <t xml:space="preserve">En el caso de ser el informante AGENTE DE RETENCION que informe Operaciones sin Retencion debera elegir "Sin Retencion"
</t>
        </r>
      </text>
    </comment>
    <comment ref="AA4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8" authorId="0" shapeId="0">
      <text>
        <r>
          <rPr>
            <sz val="9"/>
            <color indexed="81"/>
            <rFont val="Tahoma"/>
            <family val="2"/>
          </rPr>
          <t xml:space="preserve">Este campo debe completarse solo si la fecha informada en "PERIODO DE PAGO" es mayor a la informada en "PERIODO INFORMADO"
</t>
        </r>
      </text>
    </comment>
    <comment ref="AD48" authorId="0" shapeId="0">
      <text>
        <r>
          <rPr>
            <sz val="9"/>
            <color indexed="81"/>
            <rFont val="Tahoma"/>
            <family val="2"/>
          </rPr>
          <t xml:space="preserve">Este campo debe completarse solo si la fecha informada en "PERIODO DE PAGO" es mayor a la informada en "PERIODO INFORMADO"
</t>
        </r>
      </text>
    </comment>
    <comment ref="AE4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8" authorId="0" shapeId="0">
      <text>
        <r>
          <rPr>
            <sz val="9"/>
            <color indexed="81"/>
            <rFont val="Tahoma"/>
            <family val="2"/>
          </rPr>
          <t>Debe coincidir con lo informado en el Registro 2 - en el campo Numero de Identificacion del Bien de Capital u Obra de Infraestructura)</t>
        </r>
      </text>
    </comment>
    <comment ref="D4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4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4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4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4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4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4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49" authorId="0" shapeId="0">
      <text>
        <r>
          <rPr>
            <sz val="9"/>
            <color indexed="81"/>
            <rFont val="Tahoma"/>
            <family val="2"/>
          </rPr>
          <t>FORMATO AAAAMM
La fecha informada debe ser igual o posterior a Julio de 2016. Y debera ser MENOR o IGUAL a lo ingresado en el campo "Periodo Informado"</t>
        </r>
      </text>
    </comment>
    <comment ref="W4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49" authorId="0" shapeId="0">
      <text>
        <r>
          <rPr>
            <sz val="9"/>
            <color indexed="81"/>
            <rFont val="Tahoma"/>
            <family val="2"/>
          </rPr>
          <t xml:space="preserve">En el caso de ser el informante AGENTE DE RETENCION que informe Operaciones sin Retencion debera elegir "Sin Retencion"
</t>
        </r>
      </text>
    </comment>
    <comment ref="AA4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49" authorId="0" shapeId="0">
      <text>
        <r>
          <rPr>
            <sz val="9"/>
            <color indexed="81"/>
            <rFont val="Tahoma"/>
            <family val="2"/>
          </rPr>
          <t xml:space="preserve">Este campo debe completarse solo si la fecha informada en "PERIODO DE PAGO" es mayor a la informada en "PERIODO INFORMADO"
</t>
        </r>
      </text>
    </comment>
    <comment ref="AD49" authorId="0" shapeId="0">
      <text>
        <r>
          <rPr>
            <sz val="9"/>
            <color indexed="81"/>
            <rFont val="Tahoma"/>
            <family val="2"/>
          </rPr>
          <t xml:space="preserve">Este campo debe completarse solo si la fecha informada en "PERIODO DE PAGO" es mayor a la informada en "PERIODO INFORMADO"
</t>
        </r>
      </text>
    </comment>
    <comment ref="AE4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49" authorId="0" shapeId="0">
      <text>
        <r>
          <rPr>
            <sz val="9"/>
            <color indexed="81"/>
            <rFont val="Tahoma"/>
            <family val="2"/>
          </rPr>
          <t>Debe coincidir con lo informado en el Registro 2 - en el campo Numero de Identificacion del Bien de Capital u Obra de Infraestructura)</t>
        </r>
      </text>
    </comment>
    <comment ref="D5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0" authorId="0" shapeId="0">
      <text>
        <r>
          <rPr>
            <sz val="9"/>
            <color indexed="81"/>
            <rFont val="Tahoma"/>
            <family val="2"/>
          </rPr>
          <t>FORMATO AAAAMM
La fecha informada debe ser igual o posterior a Julio de 2016. Y debera ser MENOR o IGUAL a lo ingresado en el campo "Periodo Informado"</t>
        </r>
      </text>
    </comment>
    <comment ref="W5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0" authorId="0" shapeId="0">
      <text>
        <r>
          <rPr>
            <sz val="9"/>
            <color indexed="81"/>
            <rFont val="Tahoma"/>
            <family val="2"/>
          </rPr>
          <t xml:space="preserve">En el caso de ser el informante AGENTE DE RETENCION que informe Operaciones sin Retencion debera elegir "Sin Retencion"
</t>
        </r>
      </text>
    </comment>
    <comment ref="AA5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0" authorId="0" shapeId="0">
      <text>
        <r>
          <rPr>
            <sz val="9"/>
            <color indexed="81"/>
            <rFont val="Tahoma"/>
            <family val="2"/>
          </rPr>
          <t xml:space="preserve">Este campo debe completarse solo si la fecha informada en "PERIODO DE PAGO" es mayor a la informada en "PERIODO INFORMADO"
</t>
        </r>
      </text>
    </comment>
    <comment ref="AD50" authorId="0" shapeId="0">
      <text>
        <r>
          <rPr>
            <sz val="9"/>
            <color indexed="81"/>
            <rFont val="Tahoma"/>
            <family val="2"/>
          </rPr>
          <t xml:space="preserve">Este campo debe completarse solo si la fecha informada en "PERIODO DE PAGO" es mayor a la informada en "PERIODO INFORMADO"
</t>
        </r>
      </text>
    </comment>
    <comment ref="AE5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0" authorId="0" shapeId="0">
      <text>
        <r>
          <rPr>
            <sz val="9"/>
            <color indexed="81"/>
            <rFont val="Tahoma"/>
            <family val="2"/>
          </rPr>
          <t>Debe coincidir con lo informado en el Registro 2 - en el campo Numero de Identificacion del Bien de Capital u Obra de Infraestructura)</t>
        </r>
      </text>
    </comment>
    <comment ref="D5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1" authorId="0" shapeId="0">
      <text>
        <r>
          <rPr>
            <sz val="9"/>
            <color indexed="81"/>
            <rFont val="Tahoma"/>
            <family val="2"/>
          </rPr>
          <t>FORMATO AAAAMM
La fecha informada debe ser igual o posterior a Julio de 2016. Y debera ser MENOR o IGUAL a lo ingresado en el campo "Periodo Informado"</t>
        </r>
      </text>
    </comment>
    <comment ref="W5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1" authorId="0" shapeId="0">
      <text>
        <r>
          <rPr>
            <sz val="9"/>
            <color indexed="81"/>
            <rFont val="Tahoma"/>
            <family val="2"/>
          </rPr>
          <t xml:space="preserve">En el caso de ser el informante AGENTE DE RETENCION que informe Operaciones sin Retencion debera elegir "Sin Retencion"
</t>
        </r>
      </text>
    </comment>
    <comment ref="AA5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1" authorId="0" shapeId="0">
      <text>
        <r>
          <rPr>
            <sz val="9"/>
            <color indexed="81"/>
            <rFont val="Tahoma"/>
            <family val="2"/>
          </rPr>
          <t xml:space="preserve">Este campo debe completarse solo si la fecha informada en "PERIODO DE PAGO" es mayor a la informada en "PERIODO INFORMADO"
</t>
        </r>
      </text>
    </comment>
    <comment ref="AD51" authorId="0" shapeId="0">
      <text>
        <r>
          <rPr>
            <sz val="9"/>
            <color indexed="81"/>
            <rFont val="Tahoma"/>
            <family val="2"/>
          </rPr>
          <t xml:space="preserve">Este campo debe completarse solo si la fecha informada en "PERIODO DE PAGO" es mayor a la informada en "PERIODO INFORMADO"
</t>
        </r>
      </text>
    </comment>
    <comment ref="AE5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1" authorId="0" shapeId="0">
      <text>
        <r>
          <rPr>
            <sz val="9"/>
            <color indexed="81"/>
            <rFont val="Tahoma"/>
            <family val="2"/>
          </rPr>
          <t>Debe coincidir con lo informado en el Registro 2 - en el campo Numero de Identificacion del Bien de Capital u Obra de Infraestructura)</t>
        </r>
      </text>
    </comment>
    <comment ref="D5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2" authorId="0" shapeId="0">
      <text>
        <r>
          <rPr>
            <sz val="9"/>
            <color indexed="81"/>
            <rFont val="Tahoma"/>
            <family val="2"/>
          </rPr>
          <t>FORMATO AAAAMM
La fecha informada debe ser igual o posterior a Julio de 2016. Y debera ser MENOR o IGUAL a lo ingresado en el campo "Periodo Informado"</t>
        </r>
      </text>
    </comment>
    <comment ref="W5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2" authorId="0" shapeId="0">
      <text>
        <r>
          <rPr>
            <sz val="9"/>
            <color indexed="81"/>
            <rFont val="Tahoma"/>
            <family val="2"/>
          </rPr>
          <t xml:space="preserve">En el caso de ser el informante AGENTE DE RETENCION que informe Operaciones sin Retencion debera elegir "Sin Retencion"
</t>
        </r>
      </text>
    </comment>
    <comment ref="AA5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2" authorId="0" shapeId="0">
      <text>
        <r>
          <rPr>
            <sz val="9"/>
            <color indexed="81"/>
            <rFont val="Tahoma"/>
            <family val="2"/>
          </rPr>
          <t xml:space="preserve">Este campo debe completarse solo si la fecha informada en "PERIODO DE PAGO" es mayor a la informada en "PERIODO INFORMADO"
</t>
        </r>
      </text>
    </comment>
    <comment ref="AD52" authorId="0" shapeId="0">
      <text>
        <r>
          <rPr>
            <sz val="9"/>
            <color indexed="81"/>
            <rFont val="Tahoma"/>
            <family val="2"/>
          </rPr>
          <t xml:space="preserve">Este campo debe completarse solo si la fecha informada en "PERIODO DE PAGO" es mayor a la informada en "PERIODO INFORMADO"
</t>
        </r>
      </text>
    </comment>
    <comment ref="AE5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2" authorId="0" shapeId="0">
      <text>
        <r>
          <rPr>
            <sz val="9"/>
            <color indexed="81"/>
            <rFont val="Tahoma"/>
            <family val="2"/>
          </rPr>
          <t>Debe coincidir con lo informado en el Registro 2 - en el campo Numero de Identificacion del Bien de Capital u Obra de Infraestructura)</t>
        </r>
      </text>
    </comment>
    <comment ref="D5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3" authorId="0" shapeId="0">
      <text>
        <r>
          <rPr>
            <sz val="9"/>
            <color indexed="81"/>
            <rFont val="Tahoma"/>
            <family val="2"/>
          </rPr>
          <t>FORMATO AAAAMM
La fecha informada debe ser igual o posterior a Julio de 2016. Y debera ser MENOR o IGUAL a lo ingresado en el campo "Periodo Informado"</t>
        </r>
      </text>
    </comment>
    <comment ref="W5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3" authorId="0" shapeId="0">
      <text>
        <r>
          <rPr>
            <sz val="9"/>
            <color indexed="81"/>
            <rFont val="Tahoma"/>
            <family val="2"/>
          </rPr>
          <t xml:space="preserve">En el caso de ser el informante AGENTE DE RETENCION que informe Operaciones sin Retencion debera elegir "Sin Retencion"
</t>
        </r>
      </text>
    </comment>
    <comment ref="AA5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3" authorId="0" shapeId="0">
      <text>
        <r>
          <rPr>
            <sz val="9"/>
            <color indexed="81"/>
            <rFont val="Tahoma"/>
            <family val="2"/>
          </rPr>
          <t xml:space="preserve">Este campo debe completarse solo si la fecha informada en "PERIODO DE PAGO" es mayor a la informada en "PERIODO INFORMADO"
</t>
        </r>
      </text>
    </comment>
    <comment ref="AD53" authorId="0" shapeId="0">
      <text>
        <r>
          <rPr>
            <sz val="9"/>
            <color indexed="81"/>
            <rFont val="Tahoma"/>
            <family val="2"/>
          </rPr>
          <t xml:space="preserve">Este campo debe completarse solo si la fecha informada en "PERIODO DE PAGO" es mayor a la informada en "PERIODO INFORMADO"
</t>
        </r>
      </text>
    </comment>
    <comment ref="AE5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3" authorId="0" shapeId="0">
      <text>
        <r>
          <rPr>
            <sz val="9"/>
            <color indexed="81"/>
            <rFont val="Tahoma"/>
            <family val="2"/>
          </rPr>
          <t>Debe coincidir con lo informado en el Registro 2 - en el campo Numero de Identificacion del Bien de Capital u Obra de Infraestructura)</t>
        </r>
      </text>
    </comment>
    <comment ref="D5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4" authorId="0" shapeId="0">
      <text>
        <r>
          <rPr>
            <sz val="9"/>
            <color indexed="81"/>
            <rFont val="Tahoma"/>
            <family val="2"/>
          </rPr>
          <t>FORMATO AAAAMM
La fecha informada debe ser igual o posterior a Julio de 2016. Y debera ser MENOR o IGUAL a lo ingresado en el campo "Periodo Informado"</t>
        </r>
      </text>
    </comment>
    <comment ref="W5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4" authorId="0" shapeId="0">
      <text>
        <r>
          <rPr>
            <sz val="9"/>
            <color indexed="81"/>
            <rFont val="Tahoma"/>
            <family val="2"/>
          </rPr>
          <t xml:space="preserve">En el caso de ser el informante AGENTE DE RETENCION que informe Operaciones sin Retencion debera elegir "Sin Retencion"
</t>
        </r>
      </text>
    </comment>
    <comment ref="AA5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4" authorId="0" shapeId="0">
      <text>
        <r>
          <rPr>
            <sz val="9"/>
            <color indexed="81"/>
            <rFont val="Tahoma"/>
            <family val="2"/>
          </rPr>
          <t xml:space="preserve">Este campo debe completarse solo si la fecha informada en "PERIODO DE PAGO" es mayor a la informada en "PERIODO INFORMADO"
</t>
        </r>
      </text>
    </comment>
    <comment ref="AD54" authorId="0" shapeId="0">
      <text>
        <r>
          <rPr>
            <sz val="9"/>
            <color indexed="81"/>
            <rFont val="Tahoma"/>
            <family val="2"/>
          </rPr>
          <t xml:space="preserve">Este campo debe completarse solo si la fecha informada en "PERIODO DE PAGO" es mayor a la informada en "PERIODO INFORMADO"
</t>
        </r>
      </text>
    </comment>
    <comment ref="AE5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4" authorId="0" shapeId="0">
      <text>
        <r>
          <rPr>
            <sz val="9"/>
            <color indexed="81"/>
            <rFont val="Tahoma"/>
            <family val="2"/>
          </rPr>
          <t>Debe coincidir con lo informado en el Registro 2 - en el campo Numero de Identificacion del Bien de Capital u Obra de Infraestructura)</t>
        </r>
      </text>
    </comment>
    <comment ref="D5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5" authorId="0" shapeId="0">
      <text>
        <r>
          <rPr>
            <sz val="9"/>
            <color indexed="81"/>
            <rFont val="Tahoma"/>
            <family val="2"/>
          </rPr>
          <t>FORMATO AAAAMM
La fecha informada debe ser igual o posterior a Julio de 2016. Y debera ser MENOR o IGUAL a lo ingresado en el campo "Periodo Informado"</t>
        </r>
      </text>
    </comment>
    <comment ref="W5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5" authorId="0" shapeId="0">
      <text>
        <r>
          <rPr>
            <sz val="9"/>
            <color indexed="81"/>
            <rFont val="Tahoma"/>
            <family val="2"/>
          </rPr>
          <t xml:space="preserve">En el caso de ser el informante AGENTE DE RETENCION que informe Operaciones sin Retencion debera elegir "Sin Retencion"
</t>
        </r>
      </text>
    </comment>
    <comment ref="AA5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5" authorId="0" shapeId="0">
      <text>
        <r>
          <rPr>
            <sz val="9"/>
            <color indexed="81"/>
            <rFont val="Tahoma"/>
            <family val="2"/>
          </rPr>
          <t xml:space="preserve">Este campo debe completarse solo si la fecha informada en "PERIODO DE PAGO" es mayor a la informada en "PERIODO INFORMADO"
</t>
        </r>
      </text>
    </comment>
    <comment ref="AD55" authorId="0" shapeId="0">
      <text>
        <r>
          <rPr>
            <sz val="9"/>
            <color indexed="81"/>
            <rFont val="Tahoma"/>
            <family val="2"/>
          </rPr>
          <t xml:space="preserve">Este campo debe completarse solo si la fecha informada en "PERIODO DE PAGO" es mayor a la informada en "PERIODO INFORMADO"
</t>
        </r>
      </text>
    </comment>
    <comment ref="AE5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5" authorId="0" shapeId="0">
      <text>
        <r>
          <rPr>
            <sz val="9"/>
            <color indexed="81"/>
            <rFont val="Tahoma"/>
            <family val="2"/>
          </rPr>
          <t>Debe coincidir con lo informado en el Registro 2 - en el campo Numero de Identificacion del Bien de Capital u Obra de Infraestructura)</t>
        </r>
      </text>
    </comment>
    <comment ref="D5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6" authorId="0" shapeId="0">
      <text>
        <r>
          <rPr>
            <sz val="9"/>
            <color indexed="81"/>
            <rFont val="Tahoma"/>
            <family val="2"/>
          </rPr>
          <t>FORMATO AAAAMM
La fecha informada debe ser igual o posterior a Julio de 2016. Y debera ser MENOR o IGUAL a lo ingresado en el campo "Periodo Informado"</t>
        </r>
      </text>
    </comment>
    <comment ref="W5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6" authorId="0" shapeId="0">
      <text>
        <r>
          <rPr>
            <sz val="9"/>
            <color indexed="81"/>
            <rFont val="Tahoma"/>
            <family val="2"/>
          </rPr>
          <t xml:space="preserve">En el caso de ser el informante AGENTE DE RETENCION que informe Operaciones sin Retencion debera elegir "Sin Retencion"
</t>
        </r>
      </text>
    </comment>
    <comment ref="AA5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6" authorId="0" shapeId="0">
      <text>
        <r>
          <rPr>
            <sz val="9"/>
            <color indexed="81"/>
            <rFont val="Tahoma"/>
            <family val="2"/>
          </rPr>
          <t xml:space="preserve">Este campo debe completarse solo si la fecha informada en "PERIODO DE PAGO" es mayor a la informada en "PERIODO INFORMADO"
</t>
        </r>
      </text>
    </comment>
    <comment ref="AD56" authorId="0" shapeId="0">
      <text>
        <r>
          <rPr>
            <sz val="9"/>
            <color indexed="81"/>
            <rFont val="Tahoma"/>
            <family val="2"/>
          </rPr>
          <t xml:space="preserve">Este campo debe completarse solo si la fecha informada en "PERIODO DE PAGO" es mayor a la informada en "PERIODO INFORMADO"
</t>
        </r>
      </text>
    </comment>
    <comment ref="AE5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6" authorId="0" shapeId="0">
      <text>
        <r>
          <rPr>
            <sz val="9"/>
            <color indexed="81"/>
            <rFont val="Tahoma"/>
            <family val="2"/>
          </rPr>
          <t>Debe coincidir con lo informado en el Registro 2 - en el campo Numero de Identificacion del Bien de Capital u Obra de Infraestructura)</t>
        </r>
      </text>
    </comment>
    <comment ref="D57"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7"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7"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7"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7" authorId="0" shapeId="0">
      <text>
        <r>
          <rPr>
            <sz val="9"/>
            <color indexed="81"/>
            <rFont val="Tahoma"/>
            <family val="2"/>
          </rPr>
          <t>FORMATO AAAAMM
La fecha informada debe ser igual o posterior a Julio de 2016. Y debera ser MENOR o IGUAL a lo ingresado en el campo "Periodo Informado"</t>
        </r>
      </text>
    </comment>
    <comment ref="W5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7" authorId="0" shapeId="0">
      <text>
        <r>
          <rPr>
            <sz val="9"/>
            <color indexed="81"/>
            <rFont val="Tahoma"/>
            <family val="2"/>
          </rPr>
          <t xml:space="preserve">En el caso de ser el informante AGENTE DE RETENCION que informe Operaciones sin Retencion debera elegir "Sin Retencion"
</t>
        </r>
      </text>
    </comment>
    <comment ref="AA5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7" authorId="0" shapeId="0">
      <text>
        <r>
          <rPr>
            <sz val="9"/>
            <color indexed="81"/>
            <rFont val="Tahoma"/>
            <family val="2"/>
          </rPr>
          <t xml:space="preserve">Este campo debe completarse solo si la fecha informada en "PERIODO DE PAGO" es mayor a la informada en "PERIODO INFORMADO"
</t>
        </r>
      </text>
    </comment>
    <comment ref="AD57" authorId="0" shapeId="0">
      <text>
        <r>
          <rPr>
            <sz val="9"/>
            <color indexed="81"/>
            <rFont val="Tahoma"/>
            <family val="2"/>
          </rPr>
          <t xml:space="preserve">Este campo debe completarse solo si la fecha informada en "PERIODO DE PAGO" es mayor a la informada en "PERIODO INFORMADO"
</t>
        </r>
      </text>
    </comment>
    <comment ref="AE5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7" authorId="0" shapeId="0">
      <text>
        <r>
          <rPr>
            <sz val="9"/>
            <color indexed="81"/>
            <rFont val="Tahoma"/>
            <family val="2"/>
          </rPr>
          <t>Debe coincidir con lo informado en el Registro 2 - en el campo Numero de Identificacion del Bien de Capital u Obra de Infraestructura)</t>
        </r>
      </text>
    </comment>
    <comment ref="D5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8"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8" authorId="0" shapeId="0">
      <text>
        <r>
          <rPr>
            <sz val="9"/>
            <color indexed="81"/>
            <rFont val="Tahoma"/>
            <family val="2"/>
          </rPr>
          <t>FORMATO AAAAMM
La fecha informada debe ser igual o posterior a Julio de 2016. Y debera ser MENOR o IGUAL a lo ingresado en el campo "Periodo Informado"</t>
        </r>
      </text>
    </comment>
    <comment ref="W5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8" authorId="0" shapeId="0">
      <text>
        <r>
          <rPr>
            <sz val="9"/>
            <color indexed="81"/>
            <rFont val="Tahoma"/>
            <family val="2"/>
          </rPr>
          <t xml:space="preserve">En el caso de ser el informante AGENTE DE RETENCION que informe Operaciones sin Retencion debera elegir "Sin Retencion"
</t>
        </r>
      </text>
    </comment>
    <comment ref="AA5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8" authorId="0" shapeId="0">
      <text>
        <r>
          <rPr>
            <sz val="9"/>
            <color indexed="81"/>
            <rFont val="Tahoma"/>
            <family val="2"/>
          </rPr>
          <t xml:space="preserve">Este campo debe completarse solo si la fecha informada en "PERIODO DE PAGO" es mayor a la informada en "PERIODO INFORMADO"
</t>
        </r>
      </text>
    </comment>
    <comment ref="AD58" authorId="0" shapeId="0">
      <text>
        <r>
          <rPr>
            <sz val="9"/>
            <color indexed="81"/>
            <rFont val="Tahoma"/>
            <family val="2"/>
          </rPr>
          <t xml:space="preserve">Este campo debe completarse solo si la fecha informada en "PERIODO DE PAGO" es mayor a la informada en "PERIODO INFORMADO"
</t>
        </r>
      </text>
    </comment>
    <comment ref="AE5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8" authorId="0" shapeId="0">
      <text>
        <r>
          <rPr>
            <sz val="9"/>
            <color indexed="81"/>
            <rFont val="Tahoma"/>
            <family val="2"/>
          </rPr>
          <t>Debe coincidir con lo informado en el Registro 2 - en el campo Numero de Identificacion del Bien de Capital u Obra de Infraestructura)</t>
        </r>
      </text>
    </comment>
    <comment ref="D5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5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5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5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5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5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5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59" authorId="0" shapeId="0">
      <text>
        <r>
          <rPr>
            <sz val="9"/>
            <color indexed="81"/>
            <rFont val="Tahoma"/>
            <family val="2"/>
          </rPr>
          <t>FORMATO AAAAMM
La fecha informada debe ser igual o posterior a Julio de 2016. Y debera ser MENOR o IGUAL a lo ingresado en el campo "Periodo Informado"</t>
        </r>
      </text>
    </comment>
    <comment ref="W5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59" authorId="0" shapeId="0">
      <text>
        <r>
          <rPr>
            <sz val="9"/>
            <color indexed="81"/>
            <rFont val="Tahoma"/>
            <family val="2"/>
          </rPr>
          <t xml:space="preserve">En el caso de ser el informante AGENTE DE RETENCION que informe Operaciones sin Retencion debera elegir "Sin Retencion"
</t>
        </r>
      </text>
    </comment>
    <comment ref="AA5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59" authorId="0" shapeId="0">
      <text>
        <r>
          <rPr>
            <sz val="9"/>
            <color indexed="81"/>
            <rFont val="Tahoma"/>
            <family val="2"/>
          </rPr>
          <t xml:space="preserve">Este campo debe completarse solo si la fecha informada en "PERIODO DE PAGO" es mayor a la informada en "PERIODO INFORMADO"
</t>
        </r>
      </text>
    </comment>
    <comment ref="AD59" authorId="0" shapeId="0">
      <text>
        <r>
          <rPr>
            <sz val="9"/>
            <color indexed="81"/>
            <rFont val="Tahoma"/>
            <family val="2"/>
          </rPr>
          <t xml:space="preserve">Este campo debe completarse solo si la fecha informada en "PERIODO DE PAGO" es mayor a la informada en "PERIODO INFORMADO"
</t>
        </r>
      </text>
    </comment>
    <comment ref="AE5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59" authorId="0" shapeId="0">
      <text>
        <r>
          <rPr>
            <sz val="9"/>
            <color indexed="81"/>
            <rFont val="Tahoma"/>
            <family val="2"/>
          </rPr>
          <t>Debe coincidir con lo informado en el Registro 2 - en el campo Numero de Identificacion del Bien de Capital u Obra de Infraestructura)</t>
        </r>
      </text>
    </comment>
    <comment ref="D6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0" authorId="0" shapeId="0">
      <text>
        <r>
          <rPr>
            <sz val="9"/>
            <color indexed="81"/>
            <rFont val="Tahoma"/>
            <family val="2"/>
          </rPr>
          <t>FORMATO AAAAMM
La fecha informada debe ser igual o posterior a Julio de 2016. Y debera ser MENOR o IGUAL a lo ingresado en el campo "Periodo Informado"</t>
        </r>
      </text>
    </comment>
    <comment ref="W6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0" authorId="0" shapeId="0">
      <text>
        <r>
          <rPr>
            <sz val="9"/>
            <color indexed="81"/>
            <rFont val="Tahoma"/>
            <family val="2"/>
          </rPr>
          <t xml:space="preserve">En el caso de ser el informante AGENTE DE RETENCION que informe Operaciones sin Retencion debera elegir "Sin Retencion"
</t>
        </r>
      </text>
    </comment>
    <comment ref="AA6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0" authorId="0" shapeId="0">
      <text>
        <r>
          <rPr>
            <sz val="9"/>
            <color indexed="81"/>
            <rFont val="Tahoma"/>
            <family val="2"/>
          </rPr>
          <t xml:space="preserve">Este campo debe completarse solo si la fecha informada en "PERIODO DE PAGO" es mayor a la informada en "PERIODO INFORMADO"
</t>
        </r>
      </text>
    </comment>
    <comment ref="AD60" authorId="0" shapeId="0">
      <text>
        <r>
          <rPr>
            <sz val="9"/>
            <color indexed="81"/>
            <rFont val="Tahoma"/>
            <family val="2"/>
          </rPr>
          <t xml:space="preserve">Este campo debe completarse solo si la fecha informada en "PERIODO DE PAGO" es mayor a la informada en "PERIODO INFORMADO"
</t>
        </r>
      </text>
    </comment>
    <comment ref="AE6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0" authorId="0" shapeId="0">
      <text>
        <r>
          <rPr>
            <sz val="9"/>
            <color indexed="81"/>
            <rFont val="Tahoma"/>
            <family val="2"/>
          </rPr>
          <t>Debe coincidir con lo informado en el Registro 2 - en el campo Numero de Identificacion del Bien de Capital u Obra de Infraestructura)</t>
        </r>
      </text>
    </comment>
    <comment ref="D6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1" authorId="0" shapeId="0">
      <text>
        <r>
          <rPr>
            <sz val="9"/>
            <color indexed="81"/>
            <rFont val="Tahoma"/>
            <family val="2"/>
          </rPr>
          <t>FORMATO AAAAMM
La fecha informada debe ser igual o posterior a Julio de 2016. Y debera ser MENOR o IGUAL a lo ingresado en el campo "Periodo Informado"</t>
        </r>
      </text>
    </comment>
    <comment ref="W6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1" authorId="0" shapeId="0">
      <text>
        <r>
          <rPr>
            <sz val="9"/>
            <color indexed="81"/>
            <rFont val="Tahoma"/>
            <family val="2"/>
          </rPr>
          <t xml:space="preserve">En el caso de ser el informante AGENTE DE RETENCION que informe Operaciones sin Retencion debera elegir "Sin Retencion"
</t>
        </r>
      </text>
    </comment>
    <comment ref="AA6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1" authorId="0" shapeId="0">
      <text>
        <r>
          <rPr>
            <sz val="9"/>
            <color indexed="81"/>
            <rFont val="Tahoma"/>
            <family val="2"/>
          </rPr>
          <t xml:space="preserve">Este campo debe completarse solo si la fecha informada en "PERIODO DE PAGO" es mayor a la informada en "PERIODO INFORMADO"
</t>
        </r>
      </text>
    </comment>
    <comment ref="AD61" authorId="0" shapeId="0">
      <text>
        <r>
          <rPr>
            <sz val="9"/>
            <color indexed="81"/>
            <rFont val="Tahoma"/>
            <family val="2"/>
          </rPr>
          <t xml:space="preserve">Este campo debe completarse solo si la fecha informada en "PERIODO DE PAGO" es mayor a la informada en "PERIODO INFORMADO"
</t>
        </r>
      </text>
    </comment>
    <comment ref="AE6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1" authorId="0" shapeId="0">
      <text>
        <r>
          <rPr>
            <sz val="9"/>
            <color indexed="81"/>
            <rFont val="Tahoma"/>
            <family val="2"/>
          </rPr>
          <t>Debe coincidir con lo informado en el Registro 2 - en el campo Numero de Identificacion del Bien de Capital u Obra de Infraestructura)</t>
        </r>
      </text>
    </comment>
    <comment ref="D6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2" authorId="0" shapeId="0">
      <text>
        <r>
          <rPr>
            <sz val="9"/>
            <color indexed="81"/>
            <rFont val="Tahoma"/>
            <family val="2"/>
          </rPr>
          <t>FORMATO AAAAMM
La fecha informada debe ser igual o posterior a Julio de 2016. Y debera ser MENOR o IGUAL a lo ingresado en el campo "Periodo Informado"</t>
        </r>
      </text>
    </comment>
    <comment ref="W6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2" authorId="0" shapeId="0">
      <text>
        <r>
          <rPr>
            <sz val="9"/>
            <color indexed="81"/>
            <rFont val="Tahoma"/>
            <family val="2"/>
          </rPr>
          <t xml:space="preserve">En el caso de ser el informante AGENTE DE RETENCION que informe Operaciones sin Retencion debera elegir "Sin Retencion"
</t>
        </r>
      </text>
    </comment>
    <comment ref="AA6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2" authorId="0" shapeId="0">
      <text>
        <r>
          <rPr>
            <sz val="9"/>
            <color indexed="81"/>
            <rFont val="Tahoma"/>
            <family val="2"/>
          </rPr>
          <t xml:space="preserve">Este campo debe completarse solo si la fecha informada en "PERIODO DE PAGO" es mayor a la informada en "PERIODO INFORMADO"
</t>
        </r>
      </text>
    </comment>
    <comment ref="AD62" authorId="0" shapeId="0">
      <text>
        <r>
          <rPr>
            <sz val="9"/>
            <color indexed="81"/>
            <rFont val="Tahoma"/>
            <family val="2"/>
          </rPr>
          <t xml:space="preserve">Este campo debe completarse solo si la fecha informada en "PERIODO DE PAGO" es mayor a la informada en "PERIODO INFORMADO"
</t>
        </r>
      </text>
    </comment>
    <comment ref="AE6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2" authorId="0" shapeId="0">
      <text>
        <r>
          <rPr>
            <sz val="9"/>
            <color indexed="81"/>
            <rFont val="Tahoma"/>
            <family val="2"/>
          </rPr>
          <t>Debe coincidir con lo informado en el Registro 2 - en el campo Numero de Identificacion del Bien de Capital u Obra de Infraestructura)</t>
        </r>
      </text>
    </comment>
    <comment ref="D6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3" authorId="0" shapeId="0">
      <text>
        <r>
          <rPr>
            <sz val="9"/>
            <color indexed="81"/>
            <rFont val="Tahoma"/>
            <family val="2"/>
          </rPr>
          <t>FORMATO AAAAMM
La fecha informada debe ser igual o posterior a Julio de 2016. Y debera ser MENOR o IGUAL a lo ingresado en el campo "Periodo Informado"</t>
        </r>
      </text>
    </comment>
    <comment ref="W6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3" authorId="0" shapeId="0">
      <text>
        <r>
          <rPr>
            <sz val="9"/>
            <color indexed="81"/>
            <rFont val="Tahoma"/>
            <family val="2"/>
          </rPr>
          <t xml:space="preserve">En el caso de ser el informante AGENTE DE RETENCION que informe Operaciones sin Retencion debera elegir "Sin Retencion"
</t>
        </r>
      </text>
    </comment>
    <comment ref="AA6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3" authorId="0" shapeId="0">
      <text>
        <r>
          <rPr>
            <sz val="9"/>
            <color indexed="81"/>
            <rFont val="Tahoma"/>
            <family val="2"/>
          </rPr>
          <t xml:space="preserve">Este campo debe completarse solo si la fecha informada en "PERIODO DE PAGO" es mayor a la informada en "PERIODO INFORMADO"
</t>
        </r>
      </text>
    </comment>
    <comment ref="AD63" authorId="0" shapeId="0">
      <text>
        <r>
          <rPr>
            <sz val="9"/>
            <color indexed="81"/>
            <rFont val="Tahoma"/>
            <family val="2"/>
          </rPr>
          <t xml:space="preserve">Este campo debe completarse solo si la fecha informada en "PERIODO DE PAGO" es mayor a la informada en "PERIODO INFORMADO"
</t>
        </r>
      </text>
    </comment>
    <comment ref="AE6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3" authorId="0" shapeId="0">
      <text>
        <r>
          <rPr>
            <sz val="9"/>
            <color indexed="81"/>
            <rFont val="Tahoma"/>
            <family val="2"/>
          </rPr>
          <t>Debe coincidir con lo informado en el Registro 2 - en el campo Numero de Identificacion del Bien de Capital u Obra de Infraestructura)</t>
        </r>
      </text>
    </comment>
    <comment ref="D6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4" authorId="0" shapeId="0">
      <text>
        <r>
          <rPr>
            <sz val="9"/>
            <color indexed="81"/>
            <rFont val="Tahoma"/>
            <family val="2"/>
          </rPr>
          <t>FORMATO AAAAMM
La fecha informada debe ser igual o posterior a Julio de 2016. Y debera ser MENOR o IGUAL a lo ingresado en el campo "Periodo Informado"</t>
        </r>
      </text>
    </comment>
    <comment ref="W6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4" authorId="0" shapeId="0">
      <text>
        <r>
          <rPr>
            <sz val="9"/>
            <color indexed="81"/>
            <rFont val="Tahoma"/>
            <family val="2"/>
          </rPr>
          <t xml:space="preserve">En el caso de ser el informante AGENTE DE RETENCION que informe Operaciones sin Retencion debera elegir "Sin Retencion"
</t>
        </r>
      </text>
    </comment>
    <comment ref="AA6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4" authorId="0" shapeId="0">
      <text>
        <r>
          <rPr>
            <sz val="9"/>
            <color indexed="81"/>
            <rFont val="Tahoma"/>
            <family val="2"/>
          </rPr>
          <t xml:space="preserve">Este campo debe completarse solo si la fecha informada en "PERIODO DE PAGO" es mayor a la informada en "PERIODO INFORMADO"
</t>
        </r>
      </text>
    </comment>
    <comment ref="AD64" authorId="0" shapeId="0">
      <text>
        <r>
          <rPr>
            <sz val="9"/>
            <color indexed="81"/>
            <rFont val="Tahoma"/>
            <family val="2"/>
          </rPr>
          <t xml:space="preserve">Este campo debe completarse solo si la fecha informada en "PERIODO DE PAGO" es mayor a la informada en "PERIODO INFORMADO"
</t>
        </r>
      </text>
    </comment>
    <comment ref="AE6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4" authorId="0" shapeId="0">
      <text>
        <r>
          <rPr>
            <sz val="9"/>
            <color indexed="81"/>
            <rFont val="Tahoma"/>
            <family val="2"/>
          </rPr>
          <t>Debe coincidir con lo informado en el Registro 2 - en el campo Numero de Identificacion del Bien de Capital u Obra de Infraestructura)</t>
        </r>
      </text>
    </comment>
    <comment ref="D6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5" authorId="0" shapeId="0">
      <text>
        <r>
          <rPr>
            <sz val="9"/>
            <color indexed="81"/>
            <rFont val="Tahoma"/>
            <family val="2"/>
          </rPr>
          <t>FORMATO AAAAMM
La fecha informada debe ser igual o posterior a Julio de 2016. Y debera ser MENOR o IGUAL a lo ingresado en el campo "Periodo Informado"</t>
        </r>
      </text>
    </comment>
    <comment ref="W6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5" authorId="0" shapeId="0">
      <text>
        <r>
          <rPr>
            <sz val="9"/>
            <color indexed="81"/>
            <rFont val="Tahoma"/>
            <family val="2"/>
          </rPr>
          <t xml:space="preserve">En el caso de ser el informante AGENTE DE RETENCION que informe Operaciones sin Retencion debera elegir "Sin Retencion"
</t>
        </r>
      </text>
    </comment>
    <comment ref="AA6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5" authorId="0" shapeId="0">
      <text>
        <r>
          <rPr>
            <sz val="9"/>
            <color indexed="81"/>
            <rFont val="Tahoma"/>
            <family val="2"/>
          </rPr>
          <t xml:space="preserve">Este campo debe completarse solo si la fecha informada en "PERIODO DE PAGO" es mayor a la informada en "PERIODO INFORMADO"
</t>
        </r>
      </text>
    </comment>
    <comment ref="AD65" authorId="0" shapeId="0">
      <text>
        <r>
          <rPr>
            <sz val="9"/>
            <color indexed="81"/>
            <rFont val="Tahoma"/>
            <family val="2"/>
          </rPr>
          <t xml:space="preserve">Este campo debe completarse solo si la fecha informada en "PERIODO DE PAGO" es mayor a la informada en "PERIODO INFORMADO"
</t>
        </r>
      </text>
    </comment>
    <comment ref="AE6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5" authorId="0" shapeId="0">
      <text>
        <r>
          <rPr>
            <sz val="9"/>
            <color indexed="81"/>
            <rFont val="Tahoma"/>
            <family val="2"/>
          </rPr>
          <t>Debe coincidir con lo informado en el Registro 2 - en el campo Numero de Identificacion del Bien de Capital u Obra de Infraestructura)</t>
        </r>
      </text>
    </comment>
    <comment ref="D6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6" authorId="0" shapeId="0">
      <text>
        <r>
          <rPr>
            <sz val="9"/>
            <color indexed="81"/>
            <rFont val="Tahoma"/>
            <family val="2"/>
          </rPr>
          <t>FORMATO AAAAMM
La fecha informada debe ser igual o posterior a Julio de 2016. Y debera ser MENOR o IGUAL a lo ingresado en el campo "Periodo Informado"</t>
        </r>
      </text>
    </comment>
    <comment ref="W6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6" authorId="0" shapeId="0">
      <text>
        <r>
          <rPr>
            <sz val="9"/>
            <color indexed="81"/>
            <rFont val="Tahoma"/>
            <family val="2"/>
          </rPr>
          <t xml:space="preserve">En el caso de ser el informante AGENTE DE RETENCION que informe Operaciones sin Retencion debera elegir "Sin Retencion"
</t>
        </r>
      </text>
    </comment>
    <comment ref="AA6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6" authorId="0" shapeId="0">
      <text>
        <r>
          <rPr>
            <sz val="9"/>
            <color indexed="81"/>
            <rFont val="Tahoma"/>
            <family val="2"/>
          </rPr>
          <t xml:space="preserve">Este campo debe completarse solo si la fecha informada en "PERIODO DE PAGO" es mayor a la informada en "PERIODO INFORMADO"
</t>
        </r>
      </text>
    </comment>
    <comment ref="AD66" authorId="0" shapeId="0">
      <text>
        <r>
          <rPr>
            <sz val="9"/>
            <color indexed="81"/>
            <rFont val="Tahoma"/>
            <family val="2"/>
          </rPr>
          <t xml:space="preserve">Este campo debe completarse solo si la fecha informada en "PERIODO DE PAGO" es mayor a la informada en "PERIODO INFORMADO"
</t>
        </r>
      </text>
    </comment>
    <comment ref="AE6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6" authorId="0" shapeId="0">
      <text>
        <r>
          <rPr>
            <sz val="9"/>
            <color indexed="81"/>
            <rFont val="Tahoma"/>
            <family val="2"/>
          </rPr>
          <t>Debe coincidir con lo informado en el Registro 2 - en el campo Numero de Identificacion del Bien de Capital u Obra de Infraestructura)</t>
        </r>
      </text>
    </comment>
    <comment ref="D67"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7"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7"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7"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7" authorId="0" shapeId="0">
      <text>
        <r>
          <rPr>
            <sz val="9"/>
            <color indexed="81"/>
            <rFont val="Tahoma"/>
            <family val="2"/>
          </rPr>
          <t>FORMATO AAAAMM
La fecha informada debe ser igual o posterior a Julio de 2016. Y debera ser MENOR o IGUAL a lo ingresado en el campo "Periodo Informado"</t>
        </r>
      </text>
    </comment>
    <comment ref="W6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7" authorId="0" shapeId="0">
      <text>
        <r>
          <rPr>
            <sz val="9"/>
            <color indexed="81"/>
            <rFont val="Tahoma"/>
            <family val="2"/>
          </rPr>
          <t xml:space="preserve">En el caso de ser el informante AGENTE DE RETENCION que informe Operaciones sin Retencion debera elegir "Sin Retencion"
</t>
        </r>
      </text>
    </comment>
    <comment ref="AA6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7" authorId="0" shapeId="0">
      <text>
        <r>
          <rPr>
            <sz val="9"/>
            <color indexed="81"/>
            <rFont val="Tahoma"/>
            <family val="2"/>
          </rPr>
          <t xml:space="preserve">Este campo debe completarse solo si la fecha informada en "PERIODO DE PAGO" es mayor a la informada en "PERIODO INFORMADO"
</t>
        </r>
      </text>
    </comment>
    <comment ref="AD67" authorId="0" shapeId="0">
      <text>
        <r>
          <rPr>
            <sz val="9"/>
            <color indexed="81"/>
            <rFont val="Tahoma"/>
            <family val="2"/>
          </rPr>
          <t xml:space="preserve">Este campo debe completarse solo si la fecha informada en "PERIODO DE PAGO" es mayor a la informada en "PERIODO INFORMADO"
</t>
        </r>
      </text>
    </comment>
    <comment ref="AE6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7" authorId="0" shapeId="0">
      <text>
        <r>
          <rPr>
            <sz val="9"/>
            <color indexed="81"/>
            <rFont val="Tahoma"/>
            <family val="2"/>
          </rPr>
          <t>Debe coincidir con lo informado en el Registro 2 - en el campo Numero de Identificacion del Bien de Capital u Obra de Infraestructura)</t>
        </r>
      </text>
    </comment>
    <comment ref="D6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8"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8" authorId="0" shapeId="0">
      <text>
        <r>
          <rPr>
            <sz val="9"/>
            <color indexed="81"/>
            <rFont val="Tahoma"/>
            <family val="2"/>
          </rPr>
          <t>FORMATO AAAAMM
La fecha informada debe ser igual o posterior a Julio de 2016. Y debera ser MENOR o IGUAL a lo ingresado en el campo "Periodo Informado"</t>
        </r>
      </text>
    </comment>
    <comment ref="W6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8" authorId="0" shapeId="0">
      <text>
        <r>
          <rPr>
            <sz val="9"/>
            <color indexed="81"/>
            <rFont val="Tahoma"/>
            <family val="2"/>
          </rPr>
          <t xml:space="preserve">En el caso de ser el informante AGENTE DE RETENCION que informe Operaciones sin Retencion debera elegir "Sin Retencion"
</t>
        </r>
      </text>
    </comment>
    <comment ref="AA6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8" authorId="0" shapeId="0">
      <text>
        <r>
          <rPr>
            <sz val="9"/>
            <color indexed="81"/>
            <rFont val="Tahoma"/>
            <family val="2"/>
          </rPr>
          <t xml:space="preserve">Este campo debe completarse solo si la fecha informada en "PERIODO DE PAGO" es mayor a la informada en "PERIODO INFORMADO"
</t>
        </r>
      </text>
    </comment>
    <comment ref="AD68" authorId="0" shapeId="0">
      <text>
        <r>
          <rPr>
            <sz val="9"/>
            <color indexed="81"/>
            <rFont val="Tahoma"/>
            <family val="2"/>
          </rPr>
          <t xml:space="preserve">Este campo debe completarse solo si la fecha informada en "PERIODO DE PAGO" es mayor a la informada en "PERIODO INFORMADO"
</t>
        </r>
      </text>
    </comment>
    <comment ref="AE6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8" authorId="0" shapeId="0">
      <text>
        <r>
          <rPr>
            <sz val="9"/>
            <color indexed="81"/>
            <rFont val="Tahoma"/>
            <family val="2"/>
          </rPr>
          <t>Debe coincidir con lo informado en el Registro 2 - en el campo Numero de Identificacion del Bien de Capital u Obra de Infraestructura)</t>
        </r>
      </text>
    </comment>
    <comment ref="D6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6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6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6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6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6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6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69" authorId="0" shapeId="0">
      <text>
        <r>
          <rPr>
            <sz val="9"/>
            <color indexed="81"/>
            <rFont val="Tahoma"/>
            <family val="2"/>
          </rPr>
          <t>FORMATO AAAAMM
La fecha informada debe ser igual o posterior a Julio de 2016. Y debera ser MENOR o IGUAL a lo ingresado en el campo "Periodo Informado"</t>
        </r>
      </text>
    </comment>
    <comment ref="W6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69" authorId="0" shapeId="0">
      <text>
        <r>
          <rPr>
            <sz val="9"/>
            <color indexed="81"/>
            <rFont val="Tahoma"/>
            <family val="2"/>
          </rPr>
          <t xml:space="preserve">En el caso de ser el informante AGENTE DE RETENCION que informe Operaciones sin Retencion debera elegir "Sin Retencion"
</t>
        </r>
      </text>
    </comment>
    <comment ref="AA6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69" authorId="0" shapeId="0">
      <text>
        <r>
          <rPr>
            <sz val="9"/>
            <color indexed="81"/>
            <rFont val="Tahoma"/>
            <family val="2"/>
          </rPr>
          <t xml:space="preserve">Este campo debe completarse solo si la fecha informada en "PERIODO DE PAGO" es mayor a la informada en "PERIODO INFORMADO"
</t>
        </r>
      </text>
    </comment>
    <comment ref="AD69" authorId="0" shapeId="0">
      <text>
        <r>
          <rPr>
            <sz val="9"/>
            <color indexed="81"/>
            <rFont val="Tahoma"/>
            <family val="2"/>
          </rPr>
          <t xml:space="preserve">Este campo debe completarse solo si la fecha informada en "PERIODO DE PAGO" es mayor a la informada en "PERIODO INFORMADO"
</t>
        </r>
      </text>
    </comment>
    <comment ref="AE6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69" authorId="0" shapeId="0">
      <text>
        <r>
          <rPr>
            <sz val="9"/>
            <color indexed="81"/>
            <rFont val="Tahoma"/>
            <family val="2"/>
          </rPr>
          <t>Debe coincidir con lo informado en el Registro 2 - en el campo Numero de Identificacion del Bien de Capital u Obra de Infraestructura)</t>
        </r>
      </text>
    </comment>
    <comment ref="D7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0" authorId="0" shapeId="0">
      <text>
        <r>
          <rPr>
            <sz val="9"/>
            <color indexed="81"/>
            <rFont val="Tahoma"/>
            <family val="2"/>
          </rPr>
          <t>FORMATO AAAAMM
La fecha informada debe ser igual o posterior a Julio de 2016. Y debera ser MENOR o IGUAL a lo ingresado en el campo "Periodo Informado"</t>
        </r>
      </text>
    </comment>
    <comment ref="W7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0" authorId="0" shapeId="0">
      <text>
        <r>
          <rPr>
            <sz val="9"/>
            <color indexed="81"/>
            <rFont val="Tahoma"/>
            <family val="2"/>
          </rPr>
          <t xml:space="preserve">En el caso de ser el informante AGENTE DE RETENCION que informe Operaciones sin Retencion debera elegir "Sin Retencion"
</t>
        </r>
      </text>
    </comment>
    <comment ref="AA7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0" authorId="0" shapeId="0">
      <text>
        <r>
          <rPr>
            <sz val="9"/>
            <color indexed="81"/>
            <rFont val="Tahoma"/>
            <family val="2"/>
          </rPr>
          <t xml:space="preserve">Este campo debe completarse solo si la fecha informada en "PERIODO DE PAGO" es mayor a la informada en "PERIODO INFORMADO"
</t>
        </r>
      </text>
    </comment>
    <comment ref="AD70" authorId="0" shapeId="0">
      <text>
        <r>
          <rPr>
            <sz val="9"/>
            <color indexed="81"/>
            <rFont val="Tahoma"/>
            <family val="2"/>
          </rPr>
          <t xml:space="preserve">Este campo debe completarse solo si la fecha informada en "PERIODO DE PAGO" es mayor a la informada en "PERIODO INFORMADO"
</t>
        </r>
      </text>
    </comment>
    <comment ref="AE7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0" authorId="0" shapeId="0">
      <text>
        <r>
          <rPr>
            <sz val="9"/>
            <color indexed="81"/>
            <rFont val="Tahoma"/>
            <family val="2"/>
          </rPr>
          <t>Debe coincidir con lo informado en el Registro 2 - en el campo Numero de Identificacion del Bien de Capital u Obra de Infraestructura)</t>
        </r>
      </text>
    </comment>
    <comment ref="D7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1" authorId="0" shapeId="0">
      <text>
        <r>
          <rPr>
            <sz val="9"/>
            <color indexed="81"/>
            <rFont val="Tahoma"/>
            <family val="2"/>
          </rPr>
          <t>FORMATO AAAAMM
La fecha informada debe ser igual o posterior a Julio de 2016. Y debera ser MENOR o IGUAL a lo ingresado en el campo "Periodo Informado"</t>
        </r>
      </text>
    </comment>
    <comment ref="W7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1" authorId="0" shapeId="0">
      <text>
        <r>
          <rPr>
            <sz val="9"/>
            <color indexed="81"/>
            <rFont val="Tahoma"/>
            <family val="2"/>
          </rPr>
          <t xml:space="preserve">En el caso de ser el informante AGENTE DE RETENCION que informe Operaciones sin Retencion debera elegir "Sin Retencion"
</t>
        </r>
      </text>
    </comment>
    <comment ref="AA7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1" authorId="0" shapeId="0">
      <text>
        <r>
          <rPr>
            <sz val="9"/>
            <color indexed="81"/>
            <rFont val="Tahoma"/>
            <family val="2"/>
          </rPr>
          <t xml:space="preserve">Este campo debe completarse solo si la fecha informada en "PERIODO DE PAGO" es mayor a la informada en "PERIODO INFORMADO"
</t>
        </r>
      </text>
    </comment>
    <comment ref="AD71" authorId="0" shapeId="0">
      <text>
        <r>
          <rPr>
            <sz val="9"/>
            <color indexed="81"/>
            <rFont val="Tahoma"/>
            <family val="2"/>
          </rPr>
          <t xml:space="preserve">Este campo debe completarse solo si la fecha informada en "PERIODO DE PAGO" es mayor a la informada en "PERIODO INFORMADO"
</t>
        </r>
      </text>
    </comment>
    <comment ref="AE7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1" authorId="0" shapeId="0">
      <text>
        <r>
          <rPr>
            <sz val="9"/>
            <color indexed="81"/>
            <rFont val="Tahoma"/>
            <family val="2"/>
          </rPr>
          <t>Debe coincidir con lo informado en el Registro 2 - en el campo Numero de Identificacion del Bien de Capital u Obra de Infraestructura)</t>
        </r>
      </text>
    </comment>
    <comment ref="D7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2" authorId="0" shapeId="0">
      <text>
        <r>
          <rPr>
            <sz val="9"/>
            <color indexed="81"/>
            <rFont val="Tahoma"/>
            <family val="2"/>
          </rPr>
          <t>FORMATO AAAAMM
La fecha informada debe ser igual o posterior a Julio de 2016. Y debera ser MENOR o IGUAL a lo ingresado en el campo "Periodo Informado"</t>
        </r>
      </text>
    </comment>
    <comment ref="W7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2" authorId="0" shapeId="0">
      <text>
        <r>
          <rPr>
            <sz val="9"/>
            <color indexed="81"/>
            <rFont val="Tahoma"/>
            <family val="2"/>
          </rPr>
          <t xml:space="preserve">En el caso de ser el informante AGENTE DE RETENCION que informe Operaciones sin Retencion debera elegir "Sin Retencion"
</t>
        </r>
      </text>
    </comment>
    <comment ref="AA7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2" authorId="0" shapeId="0">
      <text>
        <r>
          <rPr>
            <sz val="9"/>
            <color indexed="81"/>
            <rFont val="Tahoma"/>
            <family val="2"/>
          </rPr>
          <t xml:space="preserve">Este campo debe completarse solo si la fecha informada en "PERIODO DE PAGO" es mayor a la informada en "PERIODO INFORMADO"
</t>
        </r>
      </text>
    </comment>
    <comment ref="AD72" authorId="0" shapeId="0">
      <text>
        <r>
          <rPr>
            <sz val="9"/>
            <color indexed="81"/>
            <rFont val="Tahoma"/>
            <family val="2"/>
          </rPr>
          <t xml:space="preserve">Este campo debe completarse solo si la fecha informada en "PERIODO DE PAGO" es mayor a la informada en "PERIODO INFORMADO"
</t>
        </r>
      </text>
    </comment>
    <comment ref="AE7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2" authorId="0" shapeId="0">
      <text>
        <r>
          <rPr>
            <sz val="9"/>
            <color indexed="81"/>
            <rFont val="Tahoma"/>
            <family val="2"/>
          </rPr>
          <t>Debe coincidir con lo informado en el Registro 2 - en el campo Numero de Identificacion del Bien de Capital u Obra de Infraestructura)</t>
        </r>
      </text>
    </comment>
    <comment ref="D7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3" authorId="0" shapeId="0">
      <text>
        <r>
          <rPr>
            <sz val="9"/>
            <color indexed="81"/>
            <rFont val="Tahoma"/>
            <family val="2"/>
          </rPr>
          <t>FORMATO AAAAMM
La fecha informada debe ser igual o posterior a Julio de 2016. Y debera ser MENOR o IGUAL a lo ingresado en el campo "Periodo Informado"</t>
        </r>
      </text>
    </comment>
    <comment ref="W7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3" authorId="0" shapeId="0">
      <text>
        <r>
          <rPr>
            <sz val="9"/>
            <color indexed="81"/>
            <rFont val="Tahoma"/>
            <family val="2"/>
          </rPr>
          <t xml:space="preserve">En el caso de ser el informante AGENTE DE RETENCION que informe Operaciones sin Retencion debera elegir "Sin Retencion"
</t>
        </r>
      </text>
    </comment>
    <comment ref="AA7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3" authorId="0" shapeId="0">
      <text>
        <r>
          <rPr>
            <sz val="9"/>
            <color indexed="81"/>
            <rFont val="Tahoma"/>
            <family val="2"/>
          </rPr>
          <t xml:space="preserve">Este campo debe completarse solo si la fecha informada en "PERIODO DE PAGO" es mayor a la informada en "PERIODO INFORMADO"
</t>
        </r>
      </text>
    </comment>
    <comment ref="AD73" authorId="0" shapeId="0">
      <text>
        <r>
          <rPr>
            <sz val="9"/>
            <color indexed="81"/>
            <rFont val="Tahoma"/>
            <family val="2"/>
          </rPr>
          <t xml:space="preserve">Este campo debe completarse solo si la fecha informada en "PERIODO DE PAGO" es mayor a la informada en "PERIODO INFORMADO"
</t>
        </r>
      </text>
    </comment>
    <comment ref="AE7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3" authorId="0" shapeId="0">
      <text>
        <r>
          <rPr>
            <sz val="9"/>
            <color indexed="81"/>
            <rFont val="Tahoma"/>
            <family val="2"/>
          </rPr>
          <t>Debe coincidir con lo informado en el Registro 2 - en el campo Numero de Identificacion del Bien de Capital u Obra de Infraestructura)</t>
        </r>
      </text>
    </comment>
    <comment ref="D7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4" authorId="0" shapeId="0">
      <text>
        <r>
          <rPr>
            <sz val="9"/>
            <color indexed="81"/>
            <rFont val="Tahoma"/>
            <family val="2"/>
          </rPr>
          <t>FORMATO AAAAMM
La fecha informada debe ser igual o posterior a Julio de 2016. Y debera ser MENOR o IGUAL a lo ingresado en el campo "Periodo Informado"</t>
        </r>
      </text>
    </comment>
    <comment ref="W7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4" authorId="0" shapeId="0">
      <text>
        <r>
          <rPr>
            <sz val="9"/>
            <color indexed="81"/>
            <rFont val="Tahoma"/>
            <family val="2"/>
          </rPr>
          <t xml:space="preserve">En el caso de ser el informante AGENTE DE RETENCION que informe Operaciones sin Retencion debera elegir "Sin Retencion"
</t>
        </r>
      </text>
    </comment>
    <comment ref="AA7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4" authorId="0" shapeId="0">
      <text>
        <r>
          <rPr>
            <sz val="9"/>
            <color indexed="81"/>
            <rFont val="Tahoma"/>
            <family val="2"/>
          </rPr>
          <t xml:space="preserve">Este campo debe completarse solo si la fecha informada en "PERIODO DE PAGO" es mayor a la informada en "PERIODO INFORMADO"
</t>
        </r>
      </text>
    </comment>
    <comment ref="AD74" authorId="0" shapeId="0">
      <text>
        <r>
          <rPr>
            <sz val="9"/>
            <color indexed="81"/>
            <rFont val="Tahoma"/>
            <family val="2"/>
          </rPr>
          <t xml:space="preserve">Este campo debe completarse solo si la fecha informada en "PERIODO DE PAGO" es mayor a la informada en "PERIODO INFORMADO"
</t>
        </r>
      </text>
    </comment>
    <comment ref="AE7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4" authorId="0" shapeId="0">
      <text>
        <r>
          <rPr>
            <sz val="9"/>
            <color indexed="81"/>
            <rFont val="Tahoma"/>
            <family val="2"/>
          </rPr>
          <t>Debe coincidir con lo informado en el Registro 2 - en el campo Numero de Identificacion del Bien de Capital u Obra de Infraestructura)</t>
        </r>
      </text>
    </comment>
    <comment ref="D7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5" authorId="0" shapeId="0">
      <text>
        <r>
          <rPr>
            <sz val="9"/>
            <color indexed="81"/>
            <rFont val="Tahoma"/>
            <family val="2"/>
          </rPr>
          <t>FORMATO AAAAMM
La fecha informada debe ser igual o posterior a Julio de 2016. Y debera ser MENOR o IGUAL a lo ingresado en el campo "Periodo Informado"</t>
        </r>
      </text>
    </comment>
    <comment ref="W7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5" authorId="0" shapeId="0">
      <text>
        <r>
          <rPr>
            <sz val="9"/>
            <color indexed="81"/>
            <rFont val="Tahoma"/>
            <family val="2"/>
          </rPr>
          <t xml:space="preserve">En el caso de ser el informante AGENTE DE RETENCION que informe Operaciones sin Retencion debera elegir "Sin Retencion"
</t>
        </r>
      </text>
    </comment>
    <comment ref="AA7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5" authorId="0" shapeId="0">
      <text>
        <r>
          <rPr>
            <sz val="9"/>
            <color indexed="81"/>
            <rFont val="Tahoma"/>
            <family val="2"/>
          </rPr>
          <t xml:space="preserve">Este campo debe completarse solo si la fecha informada en "PERIODO DE PAGO" es mayor a la informada en "PERIODO INFORMADO"
</t>
        </r>
      </text>
    </comment>
    <comment ref="AD75" authorId="0" shapeId="0">
      <text>
        <r>
          <rPr>
            <sz val="9"/>
            <color indexed="81"/>
            <rFont val="Tahoma"/>
            <family val="2"/>
          </rPr>
          <t xml:space="preserve">Este campo debe completarse solo si la fecha informada en "PERIODO DE PAGO" es mayor a la informada en "PERIODO INFORMADO"
</t>
        </r>
      </text>
    </comment>
    <comment ref="AE7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5" authorId="0" shapeId="0">
      <text>
        <r>
          <rPr>
            <sz val="9"/>
            <color indexed="81"/>
            <rFont val="Tahoma"/>
            <family val="2"/>
          </rPr>
          <t>Debe coincidir con lo informado en el Registro 2 - en el campo Numero de Identificacion del Bien de Capital u Obra de Infraestructura)</t>
        </r>
      </text>
    </comment>
    <comment ref="D7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6" authorId="0" shapeId="0">
      <text>
        <r>
          <rPr>
            <sz val="9"/>
            <color indexed="81"/>
            <rFont val="Tahoma"/>
            <family val="2"/>
          </rPr>
          <t>FORMATO AAAAMM
La fecha informada debe ser igual o posterior a Julio de 2016. Y debera ser MENOR o IGUAL a lo ingresado en el campo "Periodo Informado"</t>
        </r>
      </text>
    </comment>
    <comment ref="W7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6" authorId="0" shapeId="0">
      <text>
        <r>
          <rPr>
            <sz val="9"/>
            <color indexed="81"/>
            <rFont val="Tahoma"/>
            <family val="2"/>
          </rPr>
          <t xml:space="preserve">En el caso de ser el informante AGENTE DE RETENCION que informe Operaciones sin Retencion debera elegir "Sin Retencion"
</t>
        </r>
      </text>
    </comment>
    <comment ref="AA7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6" authorId="0" shapeId="0">
      <text>
        <r>
          <rPr>
            <sz val="9"/>
            <color indexed="81"/>
            <rFont val="Tahoma"/>
            <family val="2"/>
          </rPr>
          <t xml:space="preserve">Este campo debe completarse solo si la fecha informada en "PERIODO DE PAGO" es mayor a la informada en "PERIODO INFORMADO"
</t>
        </r>
      </text>
    </comment>
    <comment ref="AD76" authorId="0" shapeId="0">
      <text>
        <r>
          <rPr>
            <sz val="9"/>
            <color indexed="81"/>
            <rFont val="Tahoma"/>
            <family val="2"/>
          </rPr>
          <t xml:space="preserve">Este campo debe completarse solo si la fecha informada en "PERIODO DE PAGO" es mayor a la informada en "PERIODO INFORMADO"
</t>
        </r>
      </text>
    </comment>
    <comment ref="AE7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6" authorId="0" shapeId="0">
      <text>
        <r>
          <rPr>
            <sz val="9"/>
            <color indexed="81"/>
            <rFont val="Tahoma"/>
            <family val="2"/>
          </rPr>
          <t>Debe coincidir con lo informado en el Registro 2 - en el campo Numero de Identificacion del Bien de Capital u Obra de Infraestructura)</t>
        </r>
      </text>
    </comment>
    <comment ref="D77"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7"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7"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7"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7" authorId="0" shapeId="0">
      <text>
        <r>
          <rPr>
            <sz val="9"/>
            <color indexed="81"/>
            <rFont val="Tahoma"/>
            <family val="2"/>
          </rPr>
          <t>FORMATO AAAAMM
La fecha informada debe ser igual o posterior a Julio de 2016. Y debera ser MENOR o IGUAL a lo ingresado en el campo "Periodo Informado"</t>
        </r>
      </text>
    </comment>
    <comment ref="W7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7" authorId="0" shapeId="0">
      <text>
        <r>
          <rPr>
            <sz val="9"/>
            <color indexed="81"/>
            <rFont val="Tahoma"/>
            <family val="2"/>
          </rPr>
          <t xml:space="preserve">En el caso de ser el informante AGENTE DE RETENCION que informe Operaciones sin Retencion debera elegir "Sin Retencion"
</t>
        </r>
      </text>
    </comment>
    <comment ref="AA7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7" authorId="0" shapeId="0">
      <text>
        <r>
          <rPr>
            <sz val="9"/>
            <color indexed="81"/>
            <rFont val="Tahoma"/>
            <family val="2"/>
          </rPr>
          <t xml:space="preserve">Este campo debe completarse solo si la fecha informada en "PERIODO DE PAGO" es mayor a la informada en "PERIODO INFORMADO"
</t>
        </r>
      </text>
    </comment>
    <comment ref="AD77" authorId="0" shapeId="0">
      <text>
        <r>
          <rPr>
            <sz val="9"/>
            <color indexed="81"/>
            <rFont val="Tahoma"/>
            <family val="2"/>
          </rPr>
          <t xml:space="preserve">Este campo debe completarse solo si la fecha informada en "PERIODO DE PAGO" es mayor a la informada en "PERIODO INFORMADO"
</t>
        </r>
      </text>
    </comment>
    <comment ref="AE7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7" authorId="0" shapeId="0">
      <text>
        <r>
          <rPr>
            <sz val="9"/>
            <color indexed="81"/>
            <rFont val="Tahoma"/>
            <family val="2"/>
          </rPr>
          <t>Debe coincidir con lo informado en el Registro 2 - en el campo Numero de Identificacion del Bien de Capital u Obra de Infraestructura)</t>
        </r>
      </text>
    </comment>
    <comment ref="D7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8"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8" authorId="0" shapeId="0">
      <text>
        <r>
          <rPr>
            <sz val="9"/>
            <color indexed="81"/>
            <rFont val="Tahoma"/>
            <family val="2"/>
          </rPr>
          <t>FORMATO AAAAMM
La fecha informada debe ser igual o posterior a Julio de 2016. Y debera ser MENOR o IGUAL a lo ingresado en el campo "Periodo Informado"</t>
        </r>
      </text>
    </comment>
    <comment ref="W7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8" authorId="0" shapeId="0">
      <text>
        <r>
          <rPr>
            <sz val="9"/>
            <color indexed="81"/>
            <rFont val="Tahoma"/>
            <family val="2"/>
          </rPr>
          <t xml:space="preserve">En el caso de ser el informante AGENTE DE RETENCION que informe Operaciones sin Retencion debera elegir "Sin Retencion"
</t>
        </r>
      </text>
    </comment>
    <comment ref="AA7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8" authorId="0" shapeId="0">
      <text>
        <r>
          <rPr>
            <sz val="9"/>
            <color indexed="81"/>
            <rFont val="Tahoma"/>
            <family val="2"/>
          </rPr>
          <t xml:space="preserve">Este campo debe completarse solo si la fecha informada en "PERIODO DE PAGO" es mayor a la informada en "PERIODO INFORMADO"
</t>
        </r>
      </text>
    </comment>
    <comment ref="AD78" authorId="0" shapeId="0">
      <text>
        <r>
          <rPr>
            <sz val="9"/>
            <color indexed="81"/>
            <rFont val="Tahoma"/>
            <family val="2"/>
          </rPr>
          <t xml:space="preserve">Este campo debe completarse solo si la fecha informada en "PERIODO DE PAGO" es mayor a la informada en "PERIODO INFORMADO"
</t>
        </r>
      </text>
    </comment>
    <comment ref="AE7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8" authorId="0" shapeId="0">
      <text>
        <r>
          <rPr>
            <sz val="9"/>
            <color indexed="81"/>
            <rFont val="Tahoma"/>
            <family val="2"/>
          </rPr>
          <t>Debe coincidir con lo informado en el Registro 2 - en el campo Numero de Identificacion del Bien de Capital u Obra de Infraestructura)</t>
        </r>
      </text>
    </comment>
    <comment ref="D7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7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7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7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7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7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7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79" authorId="0" shapeId="0">
      <text>
        <r>
          <rPr>
            <sz val="9"/>
            <color indexed="81"/>
            <rFont val="Tahoma"/>
            <family val="2"/>
          </rPr>
          <t>FORMATO AAAAMM
La fecha informada debe ser igual o posterior a Julio de 2016. Y debera ser MENOR o IGUAL a lo ingresado en el campo "Periodo Informado"</t>
        </r>
      </text>
    </comment>
    <comment ref="W7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79" authorId="0" shapeId="0">
      <text>
        <r>
          <rPr>
            <sz val="9"/>
            <color indexed="81"/>
            <rFont val="Tahoma"/>
            <family val="2"/>
          </rPr>
          <t xml:space="preserve">En el caso de ser el informante AGENTE DE RETENCION que informe Operaciones sin Retencion debera elegir "Sin Retencion"
</t>
        </r>
      </text>
    </comment>
    <comment ref="AA7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79" authorId="0" shapeId="0">
      <text>
        <r>
          <rPr>
            <sz val="9"/>
            <color indexed="81"/>
            <rFont val="Tahoma"/>
            <family val="2"/>
          </rPr>
          <t xml:space="preserve">Este campo debe completarse solo si la fecha informada en "PERIODO DE PAGO" es mayor a la informada en "PERIODO INFORMADO"
</t>
        </r>
      </text>
    </comment>
    <comment ref="AD79" authorId="0" shapeId="0">
      <text>
        <r>
          <rPr>
            <sz val="9"/>
            <color indexed="81"/>
            <rFont val="Tahoma"/>
            <family val="2"/>
          </rPr>
          <t xml:space="preserve">Este campo debe completarse solo si la fecha informada en "PERIODO DE PAGO" es mayor a la informada en "PERIODO INFORMADO"
</t>
        </r>
      </text>
    </comment>
    <comment ref="AE7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79" authorId="0" shapeId="0">
      <text>
        <r>
          <rPr>
            <sz val="9"/>
            <color indexed="81"/>
            <rFont val="Tahoma"/>
            <family val="2"/>
          </rPr>
          <t>Debe coincidir con lo informado en el Registro 2 - en el campo Numero de Identificacion del Bien de Capital u Obra de Infraestructura)</t>
        </r>
      </text>
    </comment>
    <comment ref="D8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0" authorId="0" shapeId="0">
      <text>
        <r>
          <rPr>
            <sz val="9"/>
            <color indexed="81"/>
            <rFont val="Tahoma"/>
            <family val="2"/>
          </rPr>
          <t>FORMATO AAAAMM
La fecha informada debe ser igual o posterior a Julio de 2016. Y debera ser MENOR o IGUAL a lo ingresado en el campo "Periodo Informado"</t>
        </r>
      </text>
    </comment>
    <comment ref="W8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0" authorId="0" shapeId="0">
      <text>
        <r>
          <rPr>
            <sz val="9"/>
            <color indexed="81"/>
            <rFont val="Tahoma"/>
            <family val="2"/>
          </rPr>
          <t xml:space="preserve">En el caso de ser el informante AGENTE DE RETENCION que informe Operaciones sin Retencion debera elegir "Sin Retencion"
</t>
        </r>
      </text>
    </comment>
    <comment ref="AA8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0" authorId="0" shapeId="0">
      <text>
        <r>
          <rPr>
            <sz val="9"/>
            <color indexed="81"/>
            <rFont val="Tahoma"/>
            <family val="2"/>
          </rPr>
          <t xml:space="preserve">Este campo debe completarse solo si la fecha informada en "PERIODO DE PAGO" es mayor a la informada en "PERIODO INFORMADO"
</t>
        </r>
      </text>
    </comment>
    <comment ref="AD80" authorId="0" shapeId="0">
      <text>
        <r>
          <rPr>
            <sz val="9"/>
            <color indexed="81"/>
            <rFont val="Tahoma"/>
            <family val="2"/>
          </rPr>
          <t xml:space="preserve">Este campo debe completarse solo si la fecha informada en "PERIODO DE PAGO" es mayor a la informada en "PERIODO INFORMADO"
</t>
        </r>
      </text>
    </comment>
    <comment ref="AE8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0" authorId="0" shapeId="0">
      <text>
        <r>
          <rPr>
            <sz val="9"/>
            <color indexed="81"/>
            <rFont val="Tahoma"/>
            <family val="2"/>
          </rPr>
          <t>Debe coincidir con lo informado en el Registro 2 - en el campo Numero de Identificacion del Bien de Capital u Obra de Infraestructura)</t>
        </r>
      </text>
    </comment>
    <comment ref="D8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1" authorId="0" shapeId="0">
      <text>
        <r>
          <rPr>
            <sz val="9"/>
            <color indexed="81"/>
            <rFont val="Tahoma"/>
            <family val="2"/>
          </rPr>
          <t>FORMATO AAAAMM
La fecha informada debe ser igual o posterior a Julio de 2016. Y debera ser MENOR o IGUAL a lo ingresado en el campo "Periodo Informado"</t>
        </r>
      </text>
    </comment>
    <comment ref="W8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1" authorId="0" shapeId="0">
      <text>
        <r>
          <rPr>
            <sz val="9"/>
            <color indexed="81"/>
            <rFont val="Tahoma"/>
            <family val="2"/>
          </rPr>
          <t xml:space="preserve">En el caso de ser el informante AGENTE DE RETENCION que informe Operaciones sin Retencion debera elegir "Sin Retencion"
</t>
        </r>
      </text>
    </comment>
    <comment ref="AA8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1" authorId="0" shapeId="0">
      <text>
        <r>
          <rPr>
            <sz val="9"/>
            <color indexed="81"/>
            <rFont val="Tahoma"/>
            <family val="2"/>
          </rPr>
          <t xml:space="preserve">Este campo debe completarse solo si la fecha informada en "PERIODO DE PAGO" es mayor a la informada en "PERIODO INFORMADO"
</t>
        </r>
      </text>
    </comment>
    <comment ref="AD81" authorId="0" shapeId="0">
      <text>
        <r>
          <rPr>
            <sz val="9"/>
            <color indexed="81"/>
            <rFont val="Tahoma"/>
            <family val="2"/>
          </rPr>
          <t xml:space="preserve">Este campo debe completarse solo si la fecha informada en "PERIODO DE PAGO" es mayor a la informada en "PERIODO INFORMADO"
</t>
        </r>
      </text>
    </comment>
    <comment ref="AE8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1" authorId="0" shapeId="0">
      <text>
        <r>
          <rPr>
            <sz val="9"/>
            <color indexed="81"/>
            <rFont val="Tahoma"/>
            <family val="2"/>
          </rPr>
          <t>Debe coincidir con lo informado en el Registro 2 - en el campo Numero de Identificacion del Bien de Capital u Obra de Infraestructura)</t>
        </r>
      </text>
    </comment>
    <comment ref="D8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2" authorId="0" shapeId="0">
      <text>
        <r>
          <rPr>
            <sz val="9"/>
            <color indexed="81"/>
            <rFont val="Tahoma"/>
            <family val="2"/>
          </rPr>
          <t>FORMATO AAAAMM
La fecha informada debe ser igual o posterior a Julio de 2016. Y debera ser MENOR o IGUAL a lo ingresado en el campo "Periodo Informado"</t>
        </r>
      </text>
    </comment>
    <comment ref="W8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2" authorId="0" shapeId="0">
      <text>
        <r>
          <rPr>
            <sz val="9"/>
            <color indexed="81"/>
            <rFont val="Tahoma"/>
            <family val="2"/>
          </rPr>
          <t xml:space="preserve">En el caso de ser el informante AGENTE DE RETENCION que informe Operaciones sin Retencion debera elegir "Sin Retencion"
</t>
        </r>
      </text>
    </comment>
    <comment ref="AA8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2" authorId="0" shapeId="0">
      <text>
        <r>
          <rPr>
            <sz val="9"/>
            <color indexed="81"/>
            <rFont val="Tahoma"/>
            <family val="2"/>
          </rPr>
          <t xml:space="preserve">Este campo debe completarse solo si la fecha informada en "PERIODO DE PAGO" es mayor a la informada en "PERIODO INFORMADO"
</t>
        </r>
      </text>
    </comment>
    <comment ref="AD82" authorId="0" shapeId="0">
      <text>
        <r>
          <rPr>
            <sz val="9"/>
            <color indexed="81"/>
            <rFont val="Tahoma"/>
            <family val="2"/>
          </rPr>
          <t xml:space="preserve">Este campo debe completarse solo si la fecha informada en "PERIODO DE PAGO" es mayor a la informada en "PERIODO INFORMADO"
</t>
        </r>
      </text>
    </comment>
    <comment ref="AE8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2" authorId="0" shapeId="0">
      <text>
        <r>
          <rPr>
            <sz val="9"/>
            <color indexed="81"/>
            <rFont val="Tahoma"/>
            <family val="2"/>
          </rPr>
          <t>Debe coincidir con lo informado en el Registro 2 - en el campo Numero de Identificacion del Bien de Capital u Obra de Infraestructura)</t>
        </r>
      </text>
    </comment>
    <comment ref="D8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3" authorId="0" shapeId="0">
      <text>
        <r>
          <rPr>
            <sz val="9"/>
            <color indexed="81"/>
            <rFont val="Tahoma"/>
            <family val="2"/>
          </rPr>
          <t>FORMATO AAAAMM
La fecha informada debe ser igual o posterior a Julio de 2016. Y debera ser MENOR o IGUAL a lo ingresado en el campo "Periodo Informado"</t>
        </r>
      </text>
    </comment>
    <comment ref="W8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3" authorId="0" shapeId="0">
      <text>
        <r>
          <rPr>
            <sz val="9"/>
            <color indexed="81"/>
            <rFont val="Tahoma"/>
            <family val="2"/>
          </rPr>
          <t xml:space="preserve">En el caso de ser el informante AGENTE DE RETENCION que informe Operaciones sin Retencion debera elegir "Sin Retencion"
</t>
        </r>
      </text>
    </comment>
    <comment ref="AA8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3" authorId="0" shapeId="0">
      <text>
        <r>
          <rPr>
            <sz val="9"/>
            <color indexed="81"/>
            <rFont val="Tahoma"/>
            <family val="2"/>
          </rPr>
          <t xml:space="preserve">Este campo debe completarse solo si la fecha informada en "PERIODO DE PAGO" es mayor a la informada en "PERIODO INFORMADO"
</t>
        </r>
      </text>
    </comment>
    <comment ref="AD83" authorId="0" shapeId="0">
      <text>
        <r>
          <rPr>
            <sz val="9"/>
            <color indexed="81"/>
            <rFont val="Tahoma"/>
            <family val="2"/>
          </rPr>
          <t xml:space="preserve">Este campo debe completarse solo si la fecha informada en "PERIODO DE PAGO" es mayor a la informada en "PERIODO INFORMADO"
</t>
        </r>
      </text>
    </comment>
    <comment ref="AE8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3" authorId="0" shapeId="0">
      <text>
        <r>
          <rPr>
            <sz val="9"/>
            <color indexed="81"/>
            <rFont val="Tahoma"/>
            <family val="2"/>
          </rPr>
          <t>Debe coincidir con lo informado en el Registro 2 - en el campo Numero de Identificacion del Bien de Capital u Obra de Infraestructura)</t>
        </r>
      </text>
    </comment>
    <comment ref="D8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4" authorId="0" shapeId="0">
      <text>
        <r>
          <rPr>
            <sz val="9"/>
            <color indexed="81"/>
            <rFont val="Tahoma"/>
            <family val="2"/>
          </rPr>
          <t>FORMATO AAAAMM
La fecha informada debe ser igual o posterior a Julio de 2016. Y debera ser MENOR o IGUAL a lo ingresado en el campo "Periodo Informado"</t>
        </r>
      </text>
    </comment>
    <comment ref="W8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4" authorId="0" shapeId="0">
      <text>
        <r>
          <rPr>
            <sz val="9"/>
            <color indexed="81"/>
            <rFont val="Tahoma"/>
            <family val="2"/>
          </rPr>
          <t xml:space="preserve">En el caso de ser el informante AGENTE DE RETENCION que informe Operaciones sin Retencion debera elegir "Sin Retencion"
</t>
        </r>
      </text>
    </comment>
    <comment ref="AA8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4" authorId="0" shapeId="0">
      <text>
        <r>
          <rPr>
            <sz val="9"/>
            <color indexed="81"/>
            <rFont val="Tahoma"/>
            <family val="2"/>
          </rPr>
          <t xml:space="preserve">Este campo debe completarse solo si la fecha informada en "PERIODO DE PAGO" es mayor a la informada en "PERIODO INFORMADO"
</t>
        </r>
      </text>
    </comment>
    <comment ref="AD84" authorId="0" shapeId="0">
      <text>
        <r>
          <rPr>
            <sz val="9"/>
            <color indexed="81"/>
            <rFont val="Tahoma"/>
            <family val="2"/>
          </rPr>
          <t xml:space="preserve">Este campo debe completarse solo si la fecha informada en "PERIODO DE PAGO" es mayor a la informada en "PERIODO INFORMADO"
</t>
        </r>
      </text>
    </comment>
    <comment ref="AE8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4" authorId="0" shapeId="0">
      <text>
        <r>
          <rPr>
            <sz val="9"/>
            <color indexed="81"/>
            <rFont val="Tahoma"/>
            <family val="2"/>
          </rPr>
          <t>Debe coincidir con lo informado en el Registro 2 - en el campo Numero de Identificacion del Bien de Capital u Obra de Infraestructura)</t>
        </r>
      </text>
    </comment>
    <comment ref="D8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5" authorId="0" shapeId="0">
      <text>
        <r>
          <rPr>
            <sz val="9"/>
            <color indexed="81"/>
            <rFont val="Tahoma"/>
            <family val="2"/>
          </rPr>
          <t>FORMATO AAAAMM
La fecha informada debe ser igual o posterior a Julio de 2016. Y debera ser MENOR o IGUAL a lo ingresado en el campo "Periodo Informado"</t>
        </r>
      </text>
    </comment>
    <comment ref="W8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5" authorId="0" shapeId="0">
      <text>
        <r>
          <rPr>
            <sz val="9"/>
            <color indexed="81"/>
            <rFont val="Tahoma"/>
            <family val="2"/>
          </rPr>
          <t xml:space="preserve">En el caso de ser el informante AGENTE DE RETENCION que informe Operaciones sin Retencion debera elegir "Sin Retencion"
</t>
        </r>
      </text>
    </comment>
    <comment ref="AA8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5" authorId="0" shapeId="0">
      <text>
        <r>
          <rPr>
            <sz val="9"/>
            <color indexed="81"/>
            <rFont val="Tahoma"/>
            <family val="2"/>
          </rPr>
          <t xml:space="preserve">Este campo debe completarse solo si la fecha informada en "PERIODO DE PAGO" es mayor a la informada en "PERIODO INFORMADO"
</t>
        </r>
      </text>
    </comment>
    <comment ref="AD85" authorId="0" shapeId="0">
      <text>
        <r>
          <rPr>
            <sz val="9"/>
            <color indexed="81"/>
            <rFont val="Tahoma"/>
            <family val="2"/>
          </rPr>
          <t xml:space="preserve">Este campo debe completarse solo si la fecha informada en "PERIODO DE PAGO" es mayor a la informada en "PERIODO INFORMADO"
</t>
        </r>
      </text>
    </comment>
    <comment ref="AE8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5" authorId="0" shapeId="0">
      <text>
        <r>
          <rPr>
            <sz val="9"/>
            <color indexed="81"/>
            <rFont val="Tahoma"/>
            <family val="2"/>
          </rPr>
          <t>Debe coincidir con lo informado en el Registro 2 - en el campo Numero de Identificacion del Bien de Capital u Obra de Infraestructura)</t>
        </r>
      </text>
    </comment>
    <comment ref="D8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6" authorId="0" shapeId="0">
      <text>
        <r>
          <rPr>
            <sz val="9"/>
            <color indexed="81"/>
            <rFont val="Tahoma"/>
            <family val="2"/>
          </rPr>
          <t>FORMATO AAAAMM
La fecha informada debe ser igual o posterior a Julio de 2016. Y debera ser MENOR o IGUAL a lo ingresado en el campo "Periodo Informado"</t>
        </r>
      </text>
    </comment>
    <comment ref="W8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6" authorId="0" shapeId="0">
      <text>
        <r>
          <rPr>
            <sz val="9"/>
            <color indexed="81"/>
            <rFont val="Tahoma"/>
            <family val="2"/>
          </rPr>
          <t xml:space="preserve">En el caso de ser el informante AGENTE DE RETENCION que informe Operaciones sin Retencion debera elegir "Sin Retencion"
</t>
        </r>
      </text>
    </comment>
    <comment ref="AA8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6" authorId="0" shapeId="0">
      <text>
        <r>
          <rPr>
            <sz val="9"/>
            <color indexed="81"/>
            <rFont val="Tahoma"/>
            <family val="2"/>
          </rPr>
          <t xml:space="preserve">Este campo debe completarse solo si la fecha informada en "PERIODO DE PAGO" es mayor a la informada en "PERIODO INFORMADO"
</t>
        </r>
      </text>
    </comment>
    <comment ref="AD86" authorId="0" shapeId="0">
      <text>
        <r>
          <rPr>
            <sz val="9"/>
            <color indexed="81"/>
            <rFont val="Tahoma"/>
            <family val="2"/>
          </rPr>
          <t xml:space="preserve">Este campo debe completarse solo si la fecha informada en "PERIODO DE PAGO" es mayor a la informada en "PERIODO INFORMADO"
</t>
        </r>
      </text>
    </comment>
    <comment ref="AE8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6" authorId="0" shapeId="0">
      <text>
        <r>
          <rPr>
            <sz val="9"/>
            <color indexed="81"/>
            <rFont val="Tahoma"/>
            <family val="2"/>
          </rPr>
          <t>Debe coincidir con lo informado en el Registro 2 - en el campo Numero de Identificacion del Bien de Capital u Obra de Infraestructura)</t>
        </r>
      </text>
    </comment>
    <comment ref="D87"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7"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7"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7"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7" authorId="0" shapeId="0">
      <text>
        <r>
          <rPr>
            <sz val="9"/>
            <color indexed="81"/>
            <rFont val="Tahoma"/>
            <family val="2"/>
          </rPr>
          <t>FORMATO AAAAMM
La fecha informada debe ser igual o posterior a Julio de 2016. Y debera ser MENOR o IGUAL a lo ingresado en el campo "Periodo Informado"</t>
        </r>
      </text>
    </comment>
    <comment ref="W8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7" authorId="0" shapeId="0">
      <text>
        <r>
          <rPr>
            <sz val="9"/>
            <color indexed="81"/>
            <rFont val="Tahoma"/>
            <family val="2"/>
          </rPr>
          <t xml:space="preserve">En el caso de ser el informante AGENTE DE RETENCION que informe Operaciones sin Retencion debera elegir "Sin Retencion"
</t>
        </r>
      </text>
    </comment>
    <comment ref="AA8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7" authorId="0" shapeId="0">
      <text>
        <r>
          <rPr>
            <sz val="9"/>
            <color indexed="81"/>
            <rFont val="Tahoma"/>
            <family val="2"/>
          </rPr>
          <t xml:space="preserve">Este campo debe completarse solo si la fecha informada en "PERIODO DE PAGO" es mayor a la informada en "PERIODO INFORMADO"
</t>
        </r>
      </text>
    </comment>
    <comment ref="AD87" authorId="0" shapeId="0">
      <text>
        <r>
          <rPr>
            <sz val="9"/>
            <color indexed="81"/>
            <rFont val="Tahoma"/>
            <family val="2"/>
          </rPr>
          <t xml:space="preserve">Este campo debe completarse solo si la fecha informada en "PERIODO DE PAGO" es mayor a la informada en "PERIODO INFORMADO"
</t>
        </r>
      </text>
    </comment>
    <comment ref="AE8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7" authorId="0" shapeId="0">
      <text>
        <r>
          <rPr>
            <sz val="9"/>
            <color indexed="81"/>
            <rFont val="Tahoma"/>
            <family val="2"/>
          </rPr>
          <t>Debe coincidir con lo informado en el Registro 2 - en el campo Numero de Identificacion del Bien de Capital u Obra de Infraestructura)</t>
        </r>
      </text>
    </comment>
    <comment ref="D8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8"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8" authorId="0" shapeId="0">
      <text>
        <r>
          <rPr>
            <sz val="9"/>
            <color indexed="81"/>
            <rFont val="Tahoma"/>
            <family val="2"/>
          </rPr>
          <t>FORMATO AAAAMM
La fecha informada debe ser igual o posterior a Julio de 2016. Y debera ser MENOR o IGUAL a lo ingresado en el campo "Periodo Informado"</t>
        </r>
      </text>
    </comment>
    <comment ref="W8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8" authorId="0" shapeId="0">
      <text>
        <r>
          <rPr>
            <sz val="9"/>
            <color indexed="81"/>
            <rFont val="Tahoma"/>
            <family val="2"/>
          </rPr>
          <t xml:space="preserve">En el caso de ser el informante AGENTE DE RETENCION que informe Operaciones sin Retencion debera elegir "Sin Retencion"
</t>
        </r>
      </text>
    </comment>
    <comment ref="AA8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8" authorId="0" shapeId="0">
      <text>
        <r>
          <rPr>
            <sz val="9"/>
            <color indexed="81"/>
            <rFont val="Tahoma"/>
            <family val="2"/>
          </rPr>
          <t xml:space="preserve">Este campo debe completarse solo si la fecha informada en "PERIODO DE PAGO" es mayor a la informada en "PERIODO INFORMADO"
</t>
        </r>
      </text>
    </comment>
    <comment ref="AD88" authorId="0" shapeId="0">
      <text>
        <r>
          <rPr>
            <sz val="9"/>
            <color indexed="81"/>
            <rFont val="Tahoma"/>
            <family val="2"/>
          </rPr>
          <t xml:space="preserve">Este campo debe completarse solo si la fecha informada en "PERIODO DE PAGO" es mayor a la informada en "PERIODO INFORMADO"
</t>
        </r>
      </text>
    </comment>
    <comment ref="AE8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8" authorId="0" shapeId="0">
      <text>
        <r>
          <rPr>
            <sz val="9"/>
            <color indexed="81"/>
            <rFont val="Tahoma"/>
            <family val="2"/>
          </rPr>
          <t>Debe coincidir con lo informado en el Registro 2 - en el campo Numero de Identificacion del Bien de Capital u Obra de Infraestructura)</t>
        </r>
      </text>
    </comment>
    <comment ref="D8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8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8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8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8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8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8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89" authorId="0" shapeId="0">
      <text>
        <r>
          <rPr>
            <sz val="9"/>
            <color indexed="81"/>
            <rFont val="Tahoma"/>
            <family val="2"/>
          </rPr>
          <t>FORMATO AAAAMM
La fecha informada debe ser igual o posterior a Julio de 2016. Y debera ser MENOR o IGUAL a lo ingresado en el campo "Periodo Informado"</t>
        </r>
      </text>
    </comment>
    <comment ref="W8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89" authorId="0" shapeId="0">
      <text>
        <r>
          <rPr>
            <sz val="9"/>
            <color indexed="81"/>
            <rFont val="Tahoma"/>
            <family val="2"/>
          </rPr>
          <t xml:space="preserve">En el caso de ser el informante AGENTE DE RETENCION que informe Operaciones sin Retencion debera elegir "Sin Retencion"
</t>
        </r>
      </text>
    </comment>
    <comment ref="AA8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89" authorId="0" shapeId="0">
      <text>
        <r>
          <rPr>
            <sz val="9"/>
            <color indexed="81"/>
            <rFont val="Tahoma"/>
            <family val="2"/>
          </rPr>
          <t xml:space="preserve">Este campo debe completarse solo si la fecha informada en "PERIODO DE PAGO" es mayor a la informada en "PERIODO INFORMADO"
</t>
        </r>
      </text>
    </comment>
    <comment ref="AD89" authorId="0" shapeId="0">
      <text>
        <r>
          <rPr>
            <sz val="9"/>
            <color indexed="81"/>
            <rFont val="Tahoma"/>
            <family val="2"/>
          </rPr>
          <t xml:space="preserve">Este campo debe completarse solo si la fecha informada en "PERIODO DE PAGO" es mayor a la informada en "PERIODO INFORMADO"
</t>
        </r>
      </text>
    </comment>
    <comment ref="AE8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89" authorId="0" shapeId="0">
      <text>
        <r>
          <rPr>
            <sz val="9"/>
            <color indexed="81"/>
            <rFont val="Tahoma"/>
            <family val="2"/>
          </rPr>
          <t>Debe coincidir con lo informado en el Registro 2 - en el campo Numero de Identificacion del Bien de Capital u Obra de Infraestructura)</t>
        </r>
      </text>
    </comment>
    <comment ref="D9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0" authorId="0" shapeId="0">
      <text>
        <r>
          <rPr>
            <sz val="9"/>
            <color indexed="81"/>
            <rFont val="Tahoma"/>
            <family val="2"/>
          </rPr>
          <t>FORMATO AAAAMM
La fecha informada debe ser igual o posterior a Julio de 2016. Y debera ser MENOR o IGUAL a lo ingresado en el campo "Periodo Informado"</t>
        </r>
      </text>
    </comment>
    <comment ref="W9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0" authorId="0" shapeId="0">
      <text>
        <r>
          <rPr>
            <sz val="9"/>
            <color indexed="81"/>
            <rFont val="Tahoma"/>
            <family val="2"/>
          </rPr>
          <t xml:space="preserve">En el caso de ser el informante AGENTE DE RETENCION que informe Operaciones sin Retencion debera elegir "Sin Retencion"
</t>
        </r>
      </text>
    </comment>
    <comment ref="AA9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0" authorId="0" shapeId="0">
      <text>
        <r>
          <rPr>
            <sz val="9"/>
            <color indexed="81"/>
            <rFont val="Tahoma"/>
            <family val="2"/>
          </rPr>
          <t xml:space="preserve">Este campo debe completarse solo si la fecha informada en "PERIODO DE PAGO" es mayor a la informada en "PERIODO INFORMADO"
</t>
        </r>
      </text>
    </comment>
    <comment ref="AD90" authorId="0" shapeId="0">
      <text>
        <r>
          <rPr>
            <sz val="9"/>
            <color indexed="81"/>
            <rFont val="Tahoma"/>
            <family val="2"/>
          </rPr>
          <t xml:space="preserve">Este campo debe completarse solo si la fecha informada en "PERIODO DE PAGO" es mayor a la informada en "PERIODO INFORMADO"
</t>
        </r>
      </text>
    </comment>
    <comment ref="AE9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0" authorId="0" shapeId="0">
      <text>
        <r>
          <rPr>
            <sz val="9"/>
            <color indexed="81"/>
            <rFont val="Tahoma"/>
            <family val="2"/>
          </rPr>
          <t>Debe coincidir con lo informado en el Registro 2 - en el campo Numero de Identificacion del Bien de Capital u Obra de Infraestructura)</t>
        </r>
      </text>
    </comment>
    <comment ref="D9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1" authorId="0" shapeId="0">
      <text>
        <r>
          <rPr>
            <sz val="9"/>
            <color indexed="81"/>
            <rFont val="Tahoma"/>
            <family val="2"/>
          </rPr>
          <t>FORMATO AAAAMM
La fecha informada debe ser igual o posterior a Julio de 2016. Y debera ser MENOR o IGUAL a lo ingresado en el campo "Periodo Informado"</t>
        </r>
      </text>
    </comment>
    <comment ref="W9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1" authorId="0" shapeId="0">
      <text>
        <r>
          <rPr>
            <sz val="9"/>
            <color indexed="81"/>
            <rFont val="Tahoma"/>
            <family val="2"/>
          </rPr>
          <t xml:space="preserve">En el caso de ser el informante AGENTE DE RETENCION que informe Operaciones sin Retencion debera elegir "Sin Retencion"
</t>
        </r>
      </text>
    </comment>
    <comment ref="AA9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1" authorId="0" shapeId="0">
      <text>
        <r>
          <rPr>
            <sz val="9"/>
            <color indexed="81"/>
            <rFont val="Tahoma"/>
            <family val="2"/>
          </rPr>
          <t xml:space="preserve">Este campo debe completarse solo si la fecha informada en "PERIODO DE PAGO" es mayor a la informada en "PERIODO INFORMADO"
</t>
        </r>
      </text>
    </comment>
    <comment ref="AD91" authorId="0" shapeId="0">
      <text>
        <r>
          <rPr>
            <sz val="9"/>
            <color indexed="81"/>
            <rFont val="Tahoma"/>
            <family val="2"/>
          </rPr>
          <t xml:space="preserve">Este campo debe completarse solo si la fecha informada en "PERIODO DE PAGO" es mayor a la informada en "PERIODO INFORMADO"
</t>
        </r>
      </text>
    </comment>
    <comment ref="AE9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1" authorId="0" shapeId="0">
      <text>
        <r>
          <rPr>
            <sz val="9"/>
            <color indexed="81"/>
            <rFont val="Tahoma"/>
            <family val="2"/>
          </rPr>
          <t>Debe coincidir con lo informado en el Registro 2 - en el campo Numero de Identificacion del Bien de Capital u Obra de Infraestructura)</t>
        </r>
      </text>
    </comment>
    <comment ref="D9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2" authorId="0" shapeId="0">
      <text>
        <r>
          <rPr>
            <sz val="9"/>
            <color indexed="81"/>
            <rFont val="Tahoma"/>
            <family val="2"/>
          </rPr>
          <t>FORMATO AAAAMM
La fecha informada debe ser igual o posterior a Julio de 2016. Y debera ser MENOR o IGUAL a lo ingresado en el campo "Periodo Informado"</t>
        </r>
      </text>
    </comment>
    <comment ref="W9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2" authorId="0" shapeId="0">
      <text>
        <r>
          <rPr>
            <sz val="9"/>
            <color indexed="81"/>
            <rFont val="Tahoma"/>
            <family val="2"/>
          </rPr>
          <t xml:space="preserve">En el caso de ser el informante AGENTE DE RETENCION que informe Operaciones sin Retencion debera elegir "Sin Retencion"
</t>
        </r>
      </text>
    </comment>
    <comment ref="AA9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2" authorId="0" shapeId="0">
      <text>
        <r>
          <rPr>
            <sz val="9"/>
            <color indexed="81"/>
            <rFont val="Tahoma"/>
            <family val="2"/>
          </rPr>
          <t xml:space="preserve">Este campo debe completarse solo si la fecha informada en "PERIODO DE PAGO" es mayor a la informada en "PERIODO INFORMADO"
</t>
        </r>
      </text>
    </comment>
    <comment ref="AD92" authorId="0" shapeId="0">
      <text>
        <r>
          <rPr>
            <sz val="9"/>
            <color indexed="81"/>
            <rFont val="Tahoma"/>
            <family val="2"/>
          </rPr>
          <t xml:space="preserve">Este campo debe completarse solo si la fecha informada en "PERIODO DE PAGO" es mayor a la informada en "PERIODO INFORMADO"
</t>
        </r>
      </text>
    </comment>
    <comment ref="AE9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2" authorId="0" shapeId="0">
      <text>
        <r>
          <rPr>
            <sz val="9"/>
            <color indexed="81"/>
            <rFont val="Tahoma"/>
            <family val="2"/>
          </rPr>
          <t>Debe coincidir con lo informado en el Registro 2 - en el campo Numero de Identificacion del Bien de Capital u Obra de Infraestructura)</t>
        </r>
      </text>
    </comment>
    <comment ref="D9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3" authorId="0" shapeId="0">
      <text>
        <r>
          <rPr>
            <sz val="9"/>
            <color indexed="81"/>
            <rFont val="Tahoma"/>
            <family val="2"/>
          </rPr>
          <t>FORMATO AAAAMM
La fecha informada debe ser igual o posterior a Julio de 2016. Y debera ser MENOR o IGUAL a lo ingresado en el campo "Periodo Informado"</t>
        </r>
      </text>
    </comment>
    <comment ref="W9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3" authorId="0" shapeId="0">
      <text>
        <r>
          <rPr>
            <sz val="9"/>
            <color indexed="81"/>
            <rFont val="Tahoma"/>
            <family val="2"/>
          </rPr>
          <t xml:space="preserve">En el caso de ser el informante AGENTE DE RETENCION que informe Operaciones sin Retencion debera elegir "Sin Retencion"
</t>
        </r>
      </text>
    </comment>
    <comment ref="AA9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3" authorId="0" shapeId="0">
      <text>
        <r>
          <rPr>
            <sz val="9"/>
            <color indexed="81"/>
            <rFont val="Tahoma"/>
            <family val="2"/>
          </rPr>
          <t xml:space="preserve">Este campo debe completarse solo si la fecha informada en "PERIODO DE PAGO" es mayor a la informada en "PERIODO INFORMADO"
</t>
        </r>
      </text>
    </comment>
    <comment ref="AD93" authorId="0" shapeId="0">
      <text>
        <r>
          <rPr>
            <sz val="9"/>
            <color indexed="81"/>
            <rFont val="Tahoma"/>
            <family val="2"/>
          </rPr>
          <t xml:space="preserve">Este campo debe completarse solo si la fecha informada en "PERIODO DE PAGO" es mayor a la informada en "PERIODO INFORMADO"
</t>
        </r>
      </text>
    </comment>
    <comment ref="AE9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3" authorId="0" shapeId="0">
      <text>
        <r>
          <rPr>
            <sz val="9"/>
            <color indexed="81"/>
            <rFont val="Tahoma"/>
            <family val="2"/>
          </rPr>
          <t>Debe coincidir con lo informado en el Registro 2 - en el campo Numero de Identificacion del Bien de Capital u Obra de Infraestructura)</t>
        </r>
      </text>
    </comment>
    <comment ref="D9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4" authorId="0" shapeId="0">
      <text>
        <r>
          <rPr>
            <sz val="9"/>
            <color indexed="81"/>
            <rFont val="Tahoma"/>
            <family val="2"/>
          </rPr>
          <t>FORMATO AAAAMM
La fecha informada debe ser igual o posterior a Julio de 2016. Y debera ser MENOR o IGUAL a lo ingresado en el campo "Periodo Informado"</t>
        </r>
      </text>
    </comment>
    <comment ref="W9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4" authorId="0" shapeId="0">
      <text>
        <r>
          <rPr>
            <sz val="9"/>
            <color indexed="81"/>
            <rFont val="Tahoma"/>
            <family val="2"/>
          </rPr>
          <t xml:space="preserve">En el caso de ser el informante AGENTE DE RETENCION que informe Operaciones sin Retencion debera elegir "Sin Retencion"
</t>
        </r>
      </text>
    </comment>
    <comment ref="AA9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4" authorId="0" shapeId="0">
      <text>
        <r>
          <rPr>
            <sz val="9"/>
            <color indexed="81"/>
            <rFont val="Tahoma"/>
            <family val="2"/>
          </rPr>
          <t xml:space="preserve">Este campo debe completarse solo si la fecha informada en "PERIODO DE PAGO" es mayor a la informada en "PERIODO INFORMADO"
</t>
        </r>
      </text>
    </comment>
    <comment ref="AD94" authorId="0" shapeId="0">
      <text>
        <r>
          <rPr>
            <sz val="9"/>
            <color indexed="81"/>
            <rFont val="Tahoma"/>
            <family val="2"/>
          </rPr>
          <t xml:space="preserve">Este campo debe completarse solo si la fecha informada en "PERIODO DE PAGO" es mayor a la informada en "PERIODO INFORMADO"
</t>
        </r>
      </text>
    </comment>
    <comment ref="AE9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4" authorId="0" shapeId="0">
      <text>
        <r>
          <rPr>
            <sz val="9"/>
            <color indexed="81"/>
            <rFont val="Tahoma"/>
            <family val="2"/>
          </rPr>
          <t>Debe coincidir con lo informado en el Registro 2 - en el campo Numero de Identificacion del Bien de Capital u Obra de Infraestructura)</t>
        </r>
      </text>
    </comment>
    <comment ref="D9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5" authorId="0" shapeId="0">
      <text>
        <r>
          <rPr>
            <sz val="9"/>
            <color indexed="81"/>
            <rFont val="Tahoma"/>
            <family val="2"/>
          </rPr>
          <t>FORMATO AAAAMM
La fecha informada debe ser igual o posterior a Julio de 2016. Y debera ser MENOR o IGUAL a lo ingresado en el campo "Periodo Informado"</t>
        </r>
      </text>
    </comment>
    <comment ref="W9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5" authorId="0" shapeId="0">
      <text>
        <r>
          <rPr>
            <sz val="9"/>
            <color indexed="81"/>
            <rFont val="Tahoma"/>
            <family val="2"/>
          </rPr>
          <t xml:space="preserve">En el caso de ser el informante AGENTE DE RETENCION que informe Operaciones sin Retencion debera elegir "Sin Retencion"
</t>
        </r>
      </text>
    </comment>
    <comment ref="AA9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5" authorId="0" shapeId="0">
      <text>
        <r>
          <rPr>
            <sz val="9"/>
            <color indexed="81"/>
            <rFont val="Tahoma"/>
            <family val="2"/>
          </rPr>
          <t xml:space="preserve">Este campo debe completarse solo si la fecha informada en "PERIODO DE PAGO" es mayor a la informada en "PERIODO INFORMADO"
</t>
        </r>
      </text>
    </comment>
    <comment ref="AD95" authorId="0" shapeId="0">
      <text>
        <r>
          <rPr>
            <sz val="9"/>
            <color indexed="81"/>
            <rFont val="Tahoma"/>
            <family val="2"/>
          </rPr>
          <t xml:space="preserve">Este campo debe completarse solo si la fecha informada en "PERIODO DE PAGO" es mayor a la informada en "PERIODO INFORMADO"
</t>
        </r>
      </text>
    </comment>
    <comment ref="AE9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5" authorId="0" shapeId="0">
      <text>
        <r>
          <rPr>
            <sz val="9"/>
            <color indexed="81"/>
            <rFont val="Tahoma"/>
            <family val="2"/>
          </rPr>
          <t>Debe coincidir con lo informado en el Registro 2 - en el campo Numero de Identificacion del Bien de Capital u Obra de Infraestructura)</t>
        </r>
      </text>
    </comment>
    <comment ref="D9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6" authorId="0" shapeId="0">
      <text>
        <r>
          <rPr>
            <sz val="9"/>
            <color indexed="81"/>
            <rFont val="Tahoma"/>
            <family val="2"/>
          </rPr>
          <t>FORMATO AAAAMM
La fecha informada debe ser igual o posterior a Julio de 2016. Y debera ser MENOR o IGUAL a lo ingresado en el campo "Periodo Informado"</t>
        </r>
      </text>
    </comment>
    <comment ref="W9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6" authorId="0" shapeId="0">
      <text>
        <r>
          <rPr>
            <sz val="9"/>
            <color indexed="81"/>
            <rFont val="Tahoma"/>
            <family val="2"/>
          </rPr>
          <t xml:space="preserve">En el caso de ser el informante AGENTE DE RETENCION que informe Operaciones sin Retencion debera elegir "Sin Retencion"
</t>
        </r>
      </text>
    </comment>
    <comment ref="AA9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6" authorId="0" shapeId="0">
      <text>
        <r>
          <rPr>
            <sz val="9"/>
            <color indexed="81"/>
            <rFont val="Tahoma"/>
            <family val="2"/>
          </rPr>
          <t xml:space="preserve">Este campo debe completarse solo si la fecha informada en "PERIODO DE PAGO" es mayor a la informada en "PERIODO INFORMADO"
</t>
        </r>
      </text>
    </comment>
    <comment ref="AD96" authorId="0" shapeId="0">
      <text>
        <r>
          <rPr>
            <sz val="9"/>
            <color indexed="81"/>
            <rFont val="Tahoma"/>
            <family val="2"/>
          </rPr>
          <t xml:space="preserve">Este campo debe completarse solo si la fecha informada en "PERIODO DE PAGO" es mayor a la informada en "PERIODO INFORMADO"
</t>
        </r>
      </text>
    </comment>
    <comment ref="AE9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6" authorId="0" shapeId="0">
      <text>
        <r>
          <rPr>
            <sz val="9"/>
            <color indexed="81"/>
            <rFont val="Tahoma"/>
            <family val="2"/>
          </rPr>
          <t>Debe coincidir con lo informado en el Registro 2 - en el campo Numero de Identificacion del Bien de Capital u Obra de Infraestructura)</t>
        </r>
      </text>
    </comment>
    <comment ref="D97"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7"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7"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7"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7" authorId="0" shapeId="0">
      <text>
        <r>
          <rPr>
            <sz val="9"/>
            <color indexed="81"/>
            <rFont val="Tahoma"/>
            <family val="2"/>
          </rPr>
          <t>FORMATO AAAAMM
La fecha informada debe ser igual o posterior a Julio de 2016. Y debera ser MENOR o IGUAL a lo ingresado en el campo "Periodo Informado"</t>
        </r>
      </text>
    </comment>
    <comment ref="W9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7" authorId="0" shapeId="0">
      <text>
        <r>
          <rPr>
            <sz val="9"/>
            <color indexed="81"/>
            <rFont val="Tahoma"/>
            <family val="2"/>
          </rPr>
          <t xml:space="preserve">En el caso de ser el informante AGENTE DE RETENCION que informe Operaciones sin Retencion debera elegir "Sin Retencion"
</t>
        </r>
      </text>
    </comment>
    <comment ref="AA9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7" authorId="0" shapeId="0">
      <text>
        <r>
          <rPr>
            <sz val="9"/>
            <color indexed="81"/>
            <rFont val="Tahoma"/>
            <family val="2"/>
          </rPr>
          <t xml:space="preserve">Este campo debe completarse solo si la fecha informada en "PERIODO DE PAGO" es mayor a la informada en "PERIODO INFORMADO"
</t>
        </r>
      </text>
    </comment>
    <comment ref="AD97" authorId="0" shapeId="0">
      <text>
        <r>
          <rPr>
            <sz val="9"/>
            <color indexed="81"/>
            <rFont val="Tahoma"/>
            <family val="2"/>
          </rPr>
          <t xml:space="preserve">Este campo debe completarse solo si la fecha informada en "PERIODO DE PAGO" es mayor a la informada en "PERIODO INFORMADO"
</t>
        </r>
      </text>
    </comment>
    <comment ref="AE9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7" authorId="0" shapeId="0">
      <text>
        <r>
          <rPr>
            <sz val="9"/>
            <color indexed="81"/>
            <rFont val="Tahoma"/>
            <family val="2"/>
          </rPr>
          <t>Debe coincidir con lo informado en el Registro 2 - en el campo Numero de Identificacion del Bien de Capital u Obra de Infraestructura)</t>
        </r>
      </text>
    </comment>
    <comment ref="D9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8"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8" authorId="0" shapeId="0">
      <text>
        <r>
          <rPr>
            <sz val="9"/>
            <color indexed="81"/>
            <rFont val="Tahoma"/>
            <family val="2"/>
          </rPr>
          <t>FORMATO AAAAMM
La fecha informada debe ser igual o posterior a Julio de 2016. Y debera ser MENOR o IGUAL a lo ingresado en el campo "Periodo Informado"</t>
        </r>
      </text>
    </comment>
    <comment ref="W9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8" authorId="0" shapeId="0">
      <text>
        <r>
          <rPr>
            <sz val="9"/>
            <color indexed="81"/>
            <rFont val="Tahoma"/>
            <family val="2"/>
          </rPr>
          <t xml:space="preserve">En el caso de ser el informante AGENTE DE RETENCION que informe Operaciones sin Retencion debera elegir "Sin Retencion"
</t>
        </r>
      </text>
    </comment>
    <comment ref="AA9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8" authorId="0" shapeId="0">
      <text>
        <r>
          <rPr>
            <sz val="9"/>
            <color indexed="81"/>
            <rFont val="Tahoma"/>
            <family val="2"/>
          </rPr>
          <t xml:space="preserve">Este campo debe completarse solo si la fecha informada en "PERIODO DE PAGO" es mayor a la informada en "PERIODO INFORMADO"
</t>
        </r>
      </text>
    </comment>
    <comment ref="AD98" authorId="0" shapeId="0">
      <text>
        <r>
          <rPr>
            <sz val="9"/>
            <color indexed="81"/>
            <rFont val="Tahoma"/>
            <family val="2"/>
          </rPr>
          <t xml:space="preserve">Este campo debe completarse solo si la fecha informada en "PERIODO DE PAGO" es mayor a la informada en "PERIODO INFORMADO"
</t>
        </r>
      </text>
    </comment>
    <comment ref="AE9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8" authorId="0" shapeId="0">
      <text>
        <r>
          <rPr>
            <sz val="9"/>
            <color indexed="81"/>
            <rFont val="Tahoma"/>
            <family val="2"/>
          </rPr>
          <t>Debe coincidir con lo informado en el Registro 2 - en el campo Numero de Identificacion del Bien de Capital u Obra de Infraestructura)</t>
        </r>
      </text>
    </comment>
    <comment ref="D9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9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9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9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9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9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9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99" authorId="0" shapeId="0">
      <text>
        <r>
          <rPr>
            <sz val="9"/>
            <color indexed="81"/>
            <rFont val="Tahoma"/>
            <family val="2"/>
          </rPr>
          <t>FORMATO AAAAMM
La fecha informada debe ser igual o posterior a Julio de 2016. Y debera ser MENOR o IGUAL a lo ingresado en el campo "Periodo Informado"</t>
        </r>
      </text>
    </comment>
    <comment ref="W9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99" authorId="0" shapeId="0">
      <text>
        <r>
          <rPr>
            <sz val="9"/>
            <color indexed="81"/>
            <rFont val="Tahoma"/>
            <family val="2"/>
          </rPr>
          <t xml:space="preserve">En el caso de ser el informante AGENTE DE RETENCION que informe Operaciones sin Retencion debera elegir "Sin Retencion"
</t>
        </r>
      </text>
    </comment>
    <comment ref="AA9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99" authorId="0" shapeId="0">
      <text>
        <r>
          <rPr>
            <sz val="9"/>
            <color indexed="81"/>
            <rFont val="Tahoma"/>
            <family val="2"/>
          </rPr>
          <t xml:space="preserve">Este campo debe completarse solo si la fecha informada en "PERIODO DE PAGO" es mayor a la informada en "PERIODO INFORMADO"
</t>
        </r>
      </text>
    </comment>
    <comment ref="AD99" authorId="0" shapeId="0">
      <text>
        <r>
          <rPr>
            <sz val="9"/>
            <color indexed="81"/>
            <rFont val="Tahoma"/>
            <family val="2"/>
          </rPr>
          <t xml:space="preserve">Este campo debe completarse solo si la fecha informada en "PERIODO DE PAGO" es mayor a la informada en "PERIODO INFORMADO"
</t>
        </r>
      </text>
    </comment>
    <comment ref="AE9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99" authorId="0" shapeId="0">
      <text>
        <r>
          <rPr>
            <sz val="9"/>
            <color indexed="81"/>
            <rFont val="Tahoma"/>
            <family val="2"/>
          </rPr>
          <t>Debe coincidir con lo informado en el Registro 2 - en el campo Numero de Identificacion del Bien de Capital u Obra de Infraestructura)</t>
        </r>
      </text>
    </comment>
    <comment ref="D10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0" authorId="0" shapeId="0">
      <text>
        <r>
          <rPr>
            <sz val="9"/>
            <color indexed="81"/>
            <rFont val="Tahoma"/>
            <family val="2"/>
          </rPr>
          <t>FORMATO AAAAMM
La fecha informada debe ser igual o posterior a Julio de 2016. Y debera ser MENOR o IGUAL a lo ingresado en el campo "Periodo Informado"</t>
        </r>
      </text>
    </comment>
    <comment ref="W10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0" authorId="0" shapeId="0">
      <text>
        <r>
          <rPr>
            <sz val="9"/>
            <color indexed="81"/>
            <rFont val="Tahoma"/>
            <family val="2"/>
          </rPr>
          <t xml:space="preserve">En el caso de ser el informante AGENTE DE RETENCION que informe Operaciones sin Retencion debera elegir "Sin Retencion"
</t>
        </r>
      </text>
    </comment>
    <comment ref="AA10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0" authorId="0" shapeId="0">
      <text>
        <r>
          <rPr>
            <sz val="9"/>
            <color indexed="81"/>
            <rFont val="Tahoma"/>
            <family val="2"/>
          </rPr>
          <t xml:space="preserve">Este campo debe completarse solo si la fecha informada en "PERIODO DE PAGO" es mayor a la informada en "PERIODO INFORMADO"
</t>
        </r>
      </text>
    </comment>
    <comment ref="AD100" authorId="0" shapeId="0">
      <text>
        <r>
          <rPr>
            <sz val="9"/>
            <color indexed="81"/>
            <rFont val="Tahoma"/>
            <family val="2"/>
          </rPr>
          <t xml:space="preserve">Este campo debe completarse solo si la fecha informada en "PERIODO DE PAGO" es mayor a la informada en "PERIODO INFORMADO"
</t>
        </r>
      </text>
    </comment>
    <comment ref="AE10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0" authorId="0" shapeId="0">
      <text>
        <r>
          <rPr>
            <sz val="9"/>
            <color indexed="81"/>
            <rFont val="Tahoma"/>
            <family val="2"/>
          </rPr>
          <t>Debe coincidir con lo informado en el Registro 2 - en el campo Numero de Identificacion del Bien de Capital u Obra de Infraestructura)</t>
        </r>
      </text>
    </comment>
    <comment ref="D10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1" authorId="0" shapeId="0">
      <text>
        <r>
          <rPr>
            <sz val="9"/>
            <color indexed="81"/>
            <rFont val="Tahoma"/>
            <family val="2"/>
          </rPr>
          <t>FORMATO AAAAMM
La fecha informada debe ser igual o posterior a Julio de 2016. Y debera ser MENOR o IGUAL a lo ingresado en el campo "Periodo Informado"</t>
        </r>
      </text>
    </comment>
    <comment ref="W10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1" authorId="0" shapeId="0">
      <text>
        <r>
          <rPr>
            <sz val="9"/>
            <color indexed="81"/>
            <rFont val="Tahoma"/>
            <family val="2"/>
          </rPr>
          <t xml:space="preserve">En el caso de ser el informante AGENTE DE RETENCION que informe Operaciones sin Retencion debera elegir "Sin Retencion"
</t>
        </r>
      </text>
    </comment>
    <comment ref="AA10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1" authorId="0" shapeId="0">
      <text>
        <r>
          <rPr>
            <sz val="9"/>
            <color indexed="81"/>
            <rFont val="Tahoma"/>
            <family val="2"/>
          </rPr>
          <t xml:space="preserve">Este campo debe completarse solo si la fecha informada en "PERIODO DE PAGO" es mayor a la informada en "PERIODO INFORMADO"
</t>
        </r>
      </text>
    </comment>
    <comment ref="AD101" authorId="0" shapeId="0">
      <text>
        <r>
          <rPr>
            <sz val="9"/>
            <color indexed="81"/>
            <rFont val="Tahoma"/>
            <family val="2"/>
          </rPr>
          <t xml:space="preserve">Este campo debe completarse solo si la fecha informada en "PERIODO DE PAGO" es mayor a la informada en "PERIODO INFORMADO"
</t>
        </r>
      </text>
    </comment>
    <comment ref="AE10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1" authorId="0" shapeId="0">
      <text>
        <r>
          <rPr>
            <sz val="9"/>
            <color indexed="81"/>
            <rFont val="Tahoma"/>
            <family val="2"/>
          </rPr>
          <t>Debe coincidir con lo informado en el Registro 2 - en el campo Numero de Identificacion del Bien de Capital u Obra de Infraestructura)</t>
        </r>
      </text>
    </comment>
    <comment ref="D10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2" authorId="0" shapeId="0">
      <text>
        <r>
          <rPr>
            <sz val="9"/>
            <color indexed="81"/>
            <rFont val="Tahoma"/>
            <family val="2"/>
          </rPr>
          <t>FORMATO AAAAMM
La fecha informada debe ser igual o posterior a Julio de 2016. Y debera ser MENOR o IGUAL a lo ingresado en el campo "Periodo Informado"</t>
        </r>
      </text>
    </comment>
    <comment ref="W10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2" authorId="0" shapeId="0">
      <text>
        <r>
          <rPr>
            <sz val="9"/>
            <color indexed="81"/>
            <rFont val="Tahoma"/>
            <family val="2"/>
          </rPr>
          <t xml:space="preserve">En el caso de ser el informante AGENTE DE RETENCION que informe Operaciones sin Retencion debera elegir "Sin Retencion"
</t>
        </r>
      </text>
    </comment>
    <comment ref="AA10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2" authorId="0" shapeId="0">
      <text>
        <r>
          <rPr>
            <sz val="9"/>
            <color indexed="81"/>
            <rFont val="Tahoma"/>
            <family val="2"/>
          </rPr>
          <t xml:space="preserve">Este campo debe completarse solo si la fecha informada en "PERIODO DE PAGO" es mayor a la informada en "PERIODO INFORMADO"
</t>
        </r>
      </text>
    </comment>
    <comment ref="AD102" authorId="0" shapeId="0">
      <text>
        <r>
          <rPr>
            <sz val="9"/>
            <color indexed="81"/>
            <rFont val="Tahoma"/>
            <family val="2"/>
          </rPr>
          <t xml:space="preserve">Este campo debe completarse solo si la fecha informada en "PERIODO DE PAGO" es mayor a la informada en "PERIODO INFORMADO"
</t>
        </r>
      </text>
    </comment>
    <comment ref="AE10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2" authorId="0" shapeId="0">
      <text>
        <r>
          <rPr>
            <sz val="9"/>
            <color indexed="81"/>
            <rFont val="Tahoma"/>
            <family val="2"/>
          </rPr>
          <t>Debe coincidir con lo informado en el Registro 2 - en el campo Numero de Identificacion del Bien de Capital u Obra de Infraestructura)</t>
        </r>
      </text>
    </comment>
    <comment ref="D10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3" authorId="0" shapeId="0">
      <text>
        <r>
          <rPr>
            <sz val="9"/>
            <color indexed="81"/>
            <rFont val="Tahoma"/>
            <family val="2"/>
          </rPr>
          <t>FORMATO AAAAMM
La fecha informada debe ser igual o posterior a Julio de 2016. Y debera ser MENOR o IGUAL a lo ingresado en el campo "Periodo Informado"</t>
        </r>
      </text>
    </comment>
    <comment ref="W10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3" authorId="0" shapeId="0">
      <text>
        <r>
          <rPr>
            <sz val="9"/>
            <color indexed="81"/>
            <rFont val="Tahoma"/>
            <family val="2"/>
          </rPr>
          <t xml:space="preserve">En el caso de ser el informante AGENTE DE RETENCION que informe Operaciones sin Retencion debera elegir "Sin Retencion"
</t>
        </r>
      </text>
    </comment>
    <comment ref="AA10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3" authorId="0" shapeId="0">
      <text>
        <r>
          <rPr>
            <sz val="9"/>
            <color indexed="81"/>
            <rFont val="Tahoma"/>
            <family val="2"/>
          </rPr>
          <t xml:space="preserve">Este campo debe completarse solo si la fecha informada en "PERIODO DE PAGO" es mayor a la informada en "PERIODO INFORMADO"
</t>
        </r>
      </text>
    </comment>
    <comment ref="AD103" authorId="0" shapeId="0">
      <text>
        <r>
          <rPr>
            <sz val="9"/>
            <color indexed="81"/>
            <rFont val="Tahoma"/>
            <family val="2"/>
          </rPr>
          <t xml:space="preserve">Este campo debe completarse solo si la fecha informada en "PERIODO DE PAGO" es mayor a la informada en "PERIODO INFORMADO"
</t>
        </r>
      </text>
    </comment>
    <comment ref="AE10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3" authorId="0" shapeId="0">
      <text>
        <r>
          <rPr>
            <sz val="9"/>
            <color indexed="81"/>
            <rFont val="Tahoma"/>
            <family val="2"/>
          </rPr>
          <t>Debe coincidir con lo informado en el Registro 2 - en el campo Numero de Identificacion del Bien de Capital u Obra de Infraestructura)</t>
        </r>
      </text>
    </comment>
    <comment ref="D10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4" authorId="0" shapeId="0">
      <text>
        <r>
          <rPr>
            <sz val="9"/>
            <color indexed="81"/>
            <rFont val="Tahoma"/>
            <family val="2"/>
          </rPr>
          <t>FORMATO AAAAMM
La fecha informada debe ser igual o posterior a Julio de 2016. Y debera ser MENOR o IGUAL a lo ingresado en el campo "Periodo Informado"</t>
        </r>
      </text>
    </comment>
    <comment ref="W10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4" authorId="0" shapeId="0">
      <text>
        <r>
          <rPr>
            <sz val="9"/>
            <color indexed="81"/>
            <rFont val="Tahoma"/>
            <family val="2"/>
          </rPr>
          <t xml:space="preserve">En el caso de ser el informante AGENTE DE RETENCION que informe Operaciones sin Retencion debera elegir "Sin Retencion"
</t>
        </r>
      </text>
    </comment>
    <comment ref="AA10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4" authorId="0" shapeId="0">
      <text>
        <r>
          <rPr>
            <sz val="9"/>
            <color indexed="81"/>
            <rFont val="Tahoma"/>
            <family val="2"/>
          </rPr>
          <t xml:space="preserve">Este campo debe completarse solo si la fecha informada en "PERIODO DE PAGO" es mayor a la informada en "PERIODO INFORMADO"
</t>
        </r>
      </text>
    </comment>
    <comment ref="AD104" authorId="0" shapeId="0">
      <text>
        <r>
          <rPr>
            <sz val="9"/>
            <color indexed="81"/>
            <rFont val="Tahoma"/>
            <family val="2"/>
          </rPr>
          <t xml:space="preserve">Este campo debe completarse solo si la fecha informada en "PERIODO DE PAGO" es mayor a la informada en "PERIODO INFORMADO"
</t>
        </r>
      </text>
    </comment>
    <comment ref="AE10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4" authorId="0" shapeId="0">
      <text>
        <r>
          <rPr>
            <sz val="9"/>
            <color indexed="81"/>
            <rFont val="Tahoma"/>
            <family val="2"/>
          </rPr>
          <t>Debe coincidir con lo informado en el Registro 2 - en el campo Numero de Identificacion del Bien de Capital u Obra de Infraestructura)</t>
        </r>
      </text>
    </comment>
    <comment ref="D10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5" authorId="0" shapeId="0">
      <text>
        <r>
          <rPr>
            <sz val="9"/>
            <color indexed="81"/>
            <rFont val="Tahoma"/>
            <family val="2"/>
          </rPr>
          <t>FORMATO AAAAMM
La fecha informada debe ser igual o posterior a Julio de 2016. Y debera ser MENOR o IGUAL a lo ingresado en el campo "Periodo Informado"</t>
        </r>
      </text>
    </comment>
    <comment ref="W10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5" authorId="0" shapeId="0">
      <text>
        <r>
          <rPr>
            <sz val="9"/>
            <color indexed="81"/>
            <rFont val="Tahoma"/>
            <family val="2"/>
          </rPr>
          <t xml:space="preserve">En el caso de ser el informante AGENTE DE RETENCION que informe Operaciones sin Retencion debera elegir "Sin Retencion"
</t>
        </r>
      </text>
    </comment>
    <comment ref="AA10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5" authorId="0" shapeId="0">
      <text>
        <r>
          <rPr>
            <sz val="9"/>
            <color indexed="81"/>
            <rFont val="Tahoma"/>
            <family val="2"/>
          </rPr>
          <t xml:space="preserve">Este campo debe completarse solo si la fecha informada en "PERIODO DE PAGO" es mayor a la informada en "PERIODO INFORMADO"
</t>
        </r>
      </text>
    </comment>
    <comment ref="AD105" authorId="0" shapeId="0">
      <text>
        <r>
          <rPr>
            <sz val="9"/>
            <color indexed="81"/>
            <rFont val="Tahoma"/>
            <family val="2"/>
          </rPr>
          <t xml:space="preserve">Este campo debe completarse solo si la fecha informada en "PERIODO DE PAGO" es mayor a la informada en "PERIODO INFORMADO"
</t>
        </r>
      </text>
    </comment>
    <comment ref="AE10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5" authorId="0" shapeId="0">
      <text>
        <r>
          <rPr>
            <sz val="9"/>
            <color indexed="81"/>
            <rFont val="Tahoma"/>
            <family val="2"/>
          </rPr>
          <t>Debe coincidir con lo informado en el Registro 2 - en el campo Numero de Identificacion del Bien de Capital u Obra de Infraestructura)</t>
        </r>
      </text>
    </comment>
    <comment ref="D10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6" authorId="0" shapeId="0">
      <text>
        <r>
          <rPr>
            <sz val="9"/>
            <color indexed="81"/>
            <rFont val="Tahoma"/>
            <family val="2"/>
          </rPr>
          <t>FORMATO AAAAMM
La fecha informada debe ser igual o posterior a Julio de 2016. Y debera ser MENOR o IGUAL a lo ingresado en el campo "Periodo Informado"</t>
        </r>
      </text>
    </comment>
    <comment ref="W10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6" authorId="0" shapeId="0">
      <text>
        <r>
          <rPr>
            <sz val="9"/>
            <color indexed="81"/>
            <rFont val="Tahoma"/>
            <family val="2"/>
          </rPr>
          <t xml:space="preserve">En el caso de ser el informante AGENTE DE RETENCION que informe Operaciones sin Retencion debera elegir "Sin Retencion"
</t>
        </r>
      </text>
    </comment>
    <comment ref="AA10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6" authorId="0" shapeId="0">
      <text>
        <r>
          <rPr>
            <sz val="9"/>
            <color indexed="81"/>
            <rFont val="Tahoma"/>
            <family val="2"/>
          </rPr>
          <t xml:space="preserve">Este campo debe completarse solo si la fecha informada en "PERIODO DE PAGO" es mayor a la informada en "PERIODO INFORMADO"
</t>
        </r>
      </text>
    </comment>
    <comment ref="AD106" authorId="0" shapeId="0">
      <text>
        <r>
          <rPr>
            <sz val="9"/>
            <color indexed="81"/>
            <rFont val="Tahoma"/>
            <family val="2"/>
          </rPr>
          <t xml:space="preserve">Este campo debe completarse solo si la fecha informada en "PERIODO DE PAGO" es mayor a la informada en "PERIODO INFORMADO"
</t>
        </r>
      </text>
    </comment>
    <comment ref="AE10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6" authorId="0" shapeId="0">
      <text>
        <r>
          <rPr>
            <sz val="9"/>
            <color indexed="81"/>
            <rFont val="Tahoma"/>
            <family val="2"/>
          </rPr>
          <t>Debe coincidir con lo informado en el Registro 2 - en el campo Numero de Identificacion del Bien de Capital u Obra de Infraestructura)</t>
        </r>
      </text>
    </comment>
    <comment ref="D107"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7"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7"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7"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7" authorId="0" shapeId="0">
      <text>
        <r>
          <rPr>
            <sz val="9"/>
            <color indexed="81"/>
            <rFont val="Tahoma"/>
            <family val="2"/>
          </rPr>
          <t>FORMATO AAAAMM
La fecha informada debe ser igual o posterior a Julio de 2016. Y debera ser MENOR o IGUAL a lo ingresado en el campo "Periodo Informado"</t>
        </r>
      </text>
    </comment>
    <comment ref="W10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7" authorId="0" shapeId="0">
      <text>
        <r>
          <rPr>
            <sz val="9"/>
            <color indexed="81"/>
            <rFont val="Tahoma"/>
            <family val="2"/>
          </rPr>
          <t xml:space="preserve">En el caso de ser el informante AGENTE DE RETENCION que informe Operaciones sin Retencion debera elegir "Sin Retencion"
</t>
        </r>
      </text>
    </comment>
    <comment ref="AA10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7" authorId="0" shapeId="0">
      <text>
        <r>
          <rPr>
            <sz val="9"/>
            <color indexed="81"/>
            <rFont val="Tahoma"/>
            <family val="2"/>
          </rPr>
          <t xml:space="preserve">Este campo debe completarse solo si la fecha informada en "PERIODO DE PAGO" es mayor a la informada en "PERIODO INFORMADO"
</t>
        </r>
      </text>
    </comment>
    <comment ref="AD107" authorId="0" shapeId="0">
      <text>
        <r>
          <rPr>
            <sz val="9"/>
            <color indexed="81"/>
            <rFont val="Tahoma"/>
            <family val="2"/>
          </rPr>
          <t xml:space="preserve">Este campo debe completarse solo si la fecha informada en "PERIODO DE PAGO" es mayor a la informada en "PERIODO INFORMADO"
</t>
        </r>
      </text>
    </comment>
    <comment ref="AE10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7" authorId="0" shapeId="0">
      <text>
        <r>
          <rPr>
            <sz val="9"/>
            <color indexed="81"/>
            <rFont val="Tahoma"/>
            <family val="2"/>
          </rPr>
          <t>Debe coincidir con lo informado en el Registro 2 - en el campo Numero de Identificacion del Bien de Capital u Obra de Infraestructura)</t>
        </r>
      </text>
    </comment>
    <comment ref="D10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8"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8" authorId="0" shapeId="0">
      <text>
        <r>
          <rPr>
            <sz val="9"/>
            <color indexed="81"/>
            <rFont val="Tahoma"/>
            <family val="2"/>
          </rPr>
          <t>FORMATO AAAAMM
La fecha informada debe ser igual o posterior a Julio de 2016. Y debera ser MENOR o IGUAL a lo ingresado en el campo "Periodo Informado"</t>
        </r>
      </text>
    </comment>
    <comment ref="W10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8" authorId="0" shapeId="0">
      <text>
        <r>
          <rPr>
            <sz val="9"/>
            <color indexed="81"/>
            <rFont val="Tahoma"/>
            <family val="2"/>
          </rPr>
          <t xml:space="preserve">En el caso de ser el informante AGENTE DE RETENCION que informe Operaciones sin Retencion debera elegir "Sin Retencion"
</t>
        </r>
      </text>
    </comment>
    <comment ref="AA10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8" authorId="0" shapeId="0">
      <text>
        <r>
          <rPr>
            <sz val="9"/>
            <color indexed="81"/>
            <rFont val="Tahoma"/>
            <family val="2"/>
          </rPr>
          <t xml:space="preserve">Este campo debe completarse solo si la fecha informada en "PERIODO DE PAGO" es mayor a la informada en "PERIODO INFORMADO"
</t>
        </r>
      </text>
    </comment>
    <comment ref="AD108" authorId="0" shapeId="0">
      <text>
        <r>
          <rPr>
            <sz val="9"/>
            <color indexed="81"/>
            <rFont val="Tahoma"/>
            <family val="2"/>
          </rPr>
          <t xml:space="preserve">Este campo debe completarse solo si la fecha informada en "PERIODO DE PAGO" es mayor a la informada en "PERIODO INFORMADO"
</t>
        </r>
      </text>
    </comment>
    <comment ref="AE10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8" authorId="0" shapeId="0">
      <text>
        <r>
          <rPr>
            <sz val="9"/>
            <color indexed="81"/>
            <rFont val="Tahoma"/>
            <family val="2"/>
          </rPr>
          <t>Debe coincidir con lo informado en el Registro 2 - en el campo Numero de Identificacion del Bien de Capital u Obra de Infraestructura)</t>
        </r>
      </text>
    </comment>
    <comment ref="D10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0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0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0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0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0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0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09" authorId="0" shapeId="0">
      <text>
        <r>
          <rPr>
            <sz val="9"/>
            <color indexed="81"/>
            <rFont val="Tahoma"/>
            <family val="2"/>
          </rPr>
          <t>FORMATO AAAAMM
La fecha informada debe ser igual o posterior a Julio de 2016. Y debera ser MENOR o IGUAL a lo ingresado en el campo "Periodo Informado"</t>
        </r>
      </text>
    </comment>
    <comment ref="W10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09" authorId="0" shapeId="0">
      <text>
        <r>
          <rPr>
            <sz val="9"/>
            <color indexed="81"/>
            <rFont val="Tahoma"/>
            <family val="2"/>
          </rPr>
          <t xml:space="preserve">En el caso de ser el informante AGENTE DE RETENCION que informe Operaciones sin Retencion debera elegir "Sin Retencion"
</t>
        </r>
      </text>
    </comment>
    <comment ref="AA10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09" authorId="0" shapeId="0">
      <text>
        <r>
          <rPr>
            <sz val="9"/>
            <color indexed="81"/>
            <rFont val="Tahoma"/>
            <family val="2"/>
          </rPr>
          <t xml:space="preserve">Este campo debe completarse solo si la fecha informada en "PERIODO DE PAGO" es mayor a la informada en "PERIODO INFORMADO"
</t>
        </r>
      </text>
    </comment>
    <comment ref="AD109" authorId="0" shapeId="0">
      <text>
        <r>
          <rPr>
            <sz val="9"/>
            <color indexed="81"/>
            <rFont val="Tahoma"/>
            <family val="2"/>
          </rPr>
          <t xml:space="preserve">Este campo debe completarse solo si la fecha informada en "PERIODO DE PAGO" es mayor a la informada en "PERIODO INFORMADO"
</t>
        </r>
      </text>
    </comment>
    <comment ref="AE10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09" authorId="0" shapeId="0">
      <text>
        <r>
          <rPr>
            <sz val="9"/>
            <color indexed="81"/>
            <rFont val="Tahoma"/>
            <family val="2"/>
          </rPr>
          <t>Debe coincidir con lo informado en el Registro 2 - en el campo Numero de Identificacion del Bien de Capital u Obra de Infraestructura)</t>
        </r>
      </text>
    </comment>
    <comment ref="D11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0" authorId="0" shapeId="0">
      <text>
        <r>
          <rPr>
            <sz val="9"/>
            <color indexed="81"/>
            <rFont val="Tahoma"/>
            <family val="2"/>
          </rPr>
          <t>FORMATO AAAAMM
La fecha informada debe ser igual o posterior a Julio de 2016. Y debera ser MENOR o IGUAL a lo ingresado en el campo "Periodo Informado"</t>
        </r>
      </text>
    </comment>
    <comment ref="W11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0" authorId="0" shapeId="0">
      <text>
        <r>
          <rPr>
            <sz val="9"/>
            <color indexed="81"/>
            <rFont val="Tahoma"/>
            <family val="2"/>
          </rPr>
          <t xml:space="preserve">En el caso de ser el informante AGENTE DE RETENCION que informe Operaciones sin Retencion debera elegir "Sin Retencion"
</t>
        </r>
      </text>
    </comment>
    <comment ref="AA11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0" authorId="0" shapeId="0">
      <text>
        <r>
          <rPr>
            <sz val="9"/>
            <color indexed="81"/>
            <rFont val="Tahoma"/>
            <family val="2"/>
          </rPr>
          <t xml:space="preserve">Este campo debe completarse solo si la fecha informada en "PERIODO DE PAGO" es mayor a la informada en "PERIODO INFORMADO"
</t>
        </r>
      </text>
    </comment>
    <comment ref="AD110" authorId="0" shapeId="0">
      <text>
        <r>
          <rPr>
            <sz val="9"/>
            <color indexed="81"/>
            <rFont val="Tahoma"/>
            <family val="2"/>
          </rPr>
          <t xml:space="preserve">Este campo debe completarse solo si la fecha informada en "PERIODO DE PAGO" es mayor a la informada en "PERIODO INFORMADO"
</t>
        </r>
      </text>
    </comment>
    <comment ref="AE11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0" authorId="0" shapeId="0">
      <text>
        <r>
          <rPr>
            <sz val="9"/>
            <color indexed="81"/>
            <rFont val="Tahoma"/>
            <family val="2"/>
          </rPr>
          <t>Debe coincidir con lo informado en el Registro 2 - en el campo Numero de Identificacion del Bien de Capital u Obra de Infraestructura)</t>
        </r>
      </text>
    </comment>
    <comment ref="D11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1" authorId="0" shapeId="0">
      <text>
        <r>
          <rPr>
            <sz val="9"/>
            <color indexed="81"/>
            <rFont val="Tahoma"/>
            <family val="2"/>
          </rPr>
          <t>FORMATO AAAAMM
La fecha informada debe ser igual o posterior a Julio de 2016. Y debera ser MENOR o IGUAL a lo ingresado en el campo "Periodo Informado"</t>
        </r>
      </text>
    </comment>
    <comment ref="W11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1" authorId="0" shapeId="0">
      <text>
        <r>
          <rPr>
            <sz val="9"/>
            <color indexed="81"/>
            <rFont val="Tahoma"/>
            <family val="2"/>
          </rPr>
          <t xml:space="preserve">En el caso de ser el informante AGENTE DE RETENCION que informe Operaciones sin Retencion debera elegir "Sin Retencion"
</t>
        </r>
      </text>
    </comment>
    <comment ref="AA11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1" authorId="0" shapeId="0">
      <text>
        <r>
          <rPr>
            <sz val="9"/>
            <color indexed="81"/>
            <rFont val="Tahoma"/>
            <family val="2"/>
          </rPr>
          <t xml:space="preserve">Este campo debe completarse solo si la fecha informada en "PERIODO DE PAGO" es mayor a la informada en "PERIODO INFORMADO"
</t>
        </r>
      </text>
    </comment>
    <comment ref="AD111" authorId="0" shapeId="0">
      <text>
        <r>
          <rPr>
            <sz val="9"/>
            <color indexed="81"/>
            <rFont val="Tahoma"/>
            <family val="2"/>
          </rPr>
          <t xml:space="preserve">Este campo debe completarse solo si la fecha informada en "PERIODO DE PAGO" es mayor a la informada en "PERIODO INFORMADO"
</t>
        </r>
      </text>
    </comment>
    <comment ref="AE11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1" authorId="0" shapeId="0">
      <text>
        <r>
          <rPr>
            <sz val="9"/>
            <color indexed="81"/>
            <rFont val="Tahoma"/>
            <family val="2"/>
          </rPr>
          <t>Debe coincidir con lo informado en el Registro 2 - en el campo Numero de Identificacion del Bien de Capital u Obra de Infraestructura)</t>
        </r>
      </text>
    </comment>
    <comment ref="D11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2" authorId="0" shapeId="0">
      <text>
        <r>
          <rPr>
            <sz val="9"/>
            <color indexed="81"/>
            <rFont val="Tahoma"/>
            <family val="2"/>
          </rPr>
          <t>FORMATO AAAAMM
La fecha informada debe ser igual o posterior a Julio de 2016. Y debera ser MENOR o IGUAL a lo ingresado en el campo "Periodo Informado"</t>
        </r>
      </text>
    </comment>
    <comment ref="W11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2" authorId="0" shapeId="0">
      <text>
        <r>
          <rPr>
            <sz val="9"/>
            <color indexed="81"/>
            <rFont val="Tahoma"/>
            <family val="2"/>
          </rPr>
          <t xml:space="preserve">En el caso de ser el informante AGENTE DE RETENCION que informe Operaciones sin Retencion debera elegir "Sin Retencion"
</t>
        </r>
      </text>
    </comment>
    <comment ref="AA11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2" authorId="0" shapeId="0">
      <text>
        <r>
          <rPr>
            <sz val="9"/>
            <color indexed="81"/>
            <rFont val="Tahoma"/>
            <family val="2"/>
          </rPr>
          <t xml:space="preserve">Este campo debe completarse solo si la fecha informada en "PERIODO DE PAGO" es mayor a la informada en "PERIODO INFORMADO"
</t>
        </r>
      </text>
    </comment>
    <comment ref="AD112" authorId="0" shapeId="0">
      <text>
        <r>
          <rPr>
            <sz val="9"/>
            <color indexed="81"/>
            <rFont val="Tahoma"/>
            <family val="2"/>
          </rPr>
          <t xml:space="preserve">Este campo debe completarse solo si la fecha informada en "PERIODO DE PAGO" es mayor a la informada en "PERIODO INFORMADO"
</t>
        </r>
      </text>
    </comment>
    <comment ref="AE11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2" authorId="0" shapeId="0">
      <text>
        <r>
          <rPr>
            <sz val="9"/>
            <color indexed="81"/>
            <rFont val="Tahoma"/>
            <family val="2"/>
          </rPr>
          <t>Debe coincidir con lo informado en el Registro 2 - en el campo Numero de Identificacion del Bien de Capital u Obra de Infraestructura)</t>
        </r>
      </text>
    </comment>
    <comment ref="D11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3" authorId="0" shapeId="0">
      <text>
        <r>
          <rPr>
            <sz val="9"/>
            <color indexed="81"/>
            <rFont val="Tahoma"/>
            <family val="2"/>
          </rPr>
          <t>FORMATO AAAAMM
La fecha informada debe ser igual o posterior a Julio de 2016. Y debera ser MENOR o IGUAL a lo ingresado en el campo "Periodo Informado"</t>
        </r>
      </text>
    </comment>
    <comment ref="W11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3" authorId="0" shapeId="0">
      <text>
        <r>
          <rPr>
            <sz val="9"/>
            <color indexed="81"/>
            <rFont val="Tahoma"/>
            <family val="2"/>
          </rPr>
          <t xml:space="preserve">En el caso de ser el informante AGENTE DE RETENCION que informe Operaciones sin Retencion debera elegir "Sin Retencion"
</t>
        </r>
      </text>
    </comment>
    <comment ref="AA11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3" authorId="0" shapeId="0">
      <text>
        <r>
          <rPr>
            <sz val="9"/>
            <color indexed="81"/>
            <rFont val="Tahoma"/>
            <family val="2"/>
          </rPr>
          <t xml:space="preserve">Este campo debe completarse solo si la fecha informada en "PERIODO DE PAGO" es mayor a la informada en "PERIODO INFORMADO"
</t>
        </r>
      </text>
    </comment>
    <comment ref="AD113" authorId="0" shapeId="0">
      <text>
        <r>
          <rPr>
            <sz val="9"/>
            <color indexed="81"/>
            <rFont val="Tahoma"/>
            <family val="2"/>
          </rPr>
          <t xml:space="preserve">Este campo debe completarse solo si la fecha informada en "PERIODO DE PAGO" es mayor a la informada en "PERIODO INFORMADO"
</t>
        </r>
      </text>
    </comment>
    <comment ref="AE11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3" authorId="0" shapeId="0">
      <text>
        <r>
          <rPr>
            <sz val="9"/>
            <color indexed="81"/>
            <rFont val="Tahoma"/>
            <family val="2"/>
          </rPr>
          <t>Debe coincidir con lo informado en el Registro 2 - en el campo Numero de Identificacion del Bien de Capital u Obra de Infraestructura)</t>
        </r>
      </text>
    </comment>
    <comment ref="D11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4" authorId="0" shapeId="0">
      <text>
        <r>
          <rPr>
            <sz val="9"/>
            <color indexed="81"/>
            <rFont val="Tahoma"/>
            <family val="2"/>
          </rPr>
          <t>FORMATO AAAAMM
La fecha informada debe ser igual o posterior a Julio de 2016. Y debera ser MENOR o IGUAL a lo ingresado en el campo "Periodo Informado"</t>
        </r>
      </text>
    </comment>
    <comment ref="W11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4" authorId="0" shapeId="0">
      <text>
        <r>
          <rPr>
            <sz val="9"/>
            <color indexed="81"/>
            <rFont val="Tahoma"/>
            <family val="2"/>
          </rPr>
          <t xml:space="preserve">En el caso de ser el informante AGENTE DE RETENCION que informe Operaciones sin Retencion debera elegir "Sin Retencion"
</t>
        </r>
      </text>
    </comment>
    <comment ref="AA11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4" authorId="0" shapeId="0">
      <text>
        <r>
          <rPr>
            <sz val="9"/>
            <color indexed="81"/>
            <rFont val="Tahoma"/>
            <family val="2"/>
          </rPr>
          <t xml:space="preserve">Este campo debe completarse solo si la fecha informada en "PERIODO DE PAGO" es mayor a la informada en "PERIODO INFORMADO"
</t>
        </r>
      </text>
    </comment>
    <comment ref="AD114" authorId="0" shapeId="0">
      <text>
        <r>
          <rPr>
            <sz val="9"/>
            <color indexed="81"/>
            <rFont val="Tahoma"/>
            <family val="2"/>
          </rPr>
          <t xml:space="preserve">Este campo debe completarse solo si la fecha informada en "PERIODO DE PAGO" es mayor a la informada en "PERIODO INFORMADO"
</t>
        </r>
      </text>
    </comment>
    <comment ref="AE11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4" authorId="0" shapeId="0">
      <text>
        <r>
          <rPr>
            <sz val="9"/>
            <color indexed="81"/>
            <rFont val="Tahoma"/>
            <family val="2"/>
          </rPr>
          <t>Debe coincidir con lo informado en el Registro 2 - en el campo Numero de Identificacion del Bien de Capital u Obra de Infraestructura)</t>
        </r>
      </text>
    </comment>
    <comment ref="D11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5" authorId="0" shapeId="0">
      <text>
        <r>
          <rPr>
            <sz val="9"/>
            <color indexed="81"/>
            <rFont val="Tahoma"/>
            <family val="2"/>
          </rPr>
          <t>FORMATO AAAAMM
La fecha informada debe ser igual o posterior a Julio de 2016. Y debera ser MENOR o IGUAL a lo ingresado en el campo "Periodo Informado"</t>
        </r>
      </text>
    </comment>
    <comment ref="W11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5" authorId="0" shapeId="0">
      <text>
        <r>
          <rPr>
            <sz val="9"/>
            <color indexed="81"/>
            <rFont val="Tahoma"/>
            <family val="2"/>
          </rPr>
          <t xml:space="preserve">En el caso de ser el informante AGENTE DE RETENCION que informe Operaciones sin Retencion debera elegir "Sin Retencion"
</t>
        </r>
      </text>
    </comment>
    <comment ref="AA11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5" authorId="0" shapeId="0">
      <text>
        <r>
          <rPr>
            <sz val="9"/>
            <color indexed="81"/>
            <rFont val="Tahoma"/>
            <family val="2"/>
          </rPr>
          <t xml:space="preserve">Este campo debe completarse solo si la fecha informada en "PERIODO DE PAGO" es mayor a la informada en "PERIODO INFORMADO"
</t>
        </r>
      </text>
    </comment>
    <comment ref="AD115" authorId="0" shapeId="0">
      <text>
        <r>
          <rPr>
            <sz val="9"/>
            <color indexed="81"/>
            <rFont val="Tahoma"/>
            <family val="2"/>
          </rPr>
          <t xml:space="preserve">Este campo debe completarse solo si la fecha informada en "PERIODO DE PAGO" es mayor a la informada en "PERIODO INFORMADO"
</t>
        </r>
      </text>
    </comment>
    <comment ref="AE11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5" authorId="0" shapeId="0">
      <text>
        <r>
          <rPr>
            <sz val="9"/>
            <color indexed="81"/>
            <rFont val="Tahoma"/>
            <family val="2"/>
          </rPr>
          <t>Debe coincidir con lo informado en el Registro 2 - en el campo Numero de Identificacion del Bien de Capital u Obra de Infraestructura)</t>
        </r>
      </text>
    </comment>
    <comment ref="D11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6" authorId="0" shapeId="0">
      <text>
        <r>
          <rPr>
            <sz val="9"/>
            <color indexed="81"/>
            <rFont val="Tahoma"/>
            <family val="2"/>
          </rPr>
          <t>FORMATO AAAAMM
La fecha informada debe ser igual o posterior a Julio de 2016. Y debera ser MENOR o IGUAL a lo ingresado en el campo "Periodo Informado"</t>
        </r>
      </text>
    </comment>
    <comment ref="W11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6" authorId="0" shapeId="0">
      <text>
        <r>
          <rPr>
            <sz val="9"/>
            <color indexed="81"/>
            <rFont val="Tahoma"/>
            <family val="2"/>
          </rPr>
          <t xml:space="preserve">En el caso de ser el informante AGENTE DE RETENCION que informe Operaciones sin Retencion debera elegir "Sin Retencion"
</t>
        </r>
      </text>
    </comment>
    <comment ref="AA11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6" authorId="0" shapeId="0">
      <text>
        <r>
          <rPr>
            <sz val="9"/>
            <color indexed="81"/>
            <rFont val="Tahoma"/>
            <family val="2"/>
          </rPr>
          <t xml:space="preserve">Este campo debe completarse solo si la fecha informada en "PERIODO DE PAGO" es mayor a la informada en "PERIODO INFORMADO"
</t>
        </r>
      </text>
    </comment>
    <comment ref="AD116" authorId="0" shapeId="0">
      <text>
        <r>
          <rPr>
            <sz val="9"/>
            <color indexed="81"/>
            <rFont val="Tahoma"/>
            <family val="2"/>
          </rPr>
          <t xml:space="preserve">Este campo debe completarse solo si la fecha informada en "PERIODO DE PAGO" es mayor a la informada en "PERIODO INFORMADO"
</t>
        </r>
      </text>
    </comment>
    <comment ref="AE11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6" authorId="0" shapeId="0">
      <text>
        <r>
          <rPr>
            <sz val="9"/>
            <color indexed="81"/>
            <rFont val="Tahoma"/>
            <family val="2"/>
          </rPr>
          <t>Debe coincidir con lo informado en el Registro 2 - en el campo Numero de Identificacion del Bien de Capital u Obra de Infraestructura)</t>
        </r>
      </text>
    </comment>
    <comment ref="D117"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7"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7"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7"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7" authorId="0" shapeId="0">
      <text>
        <r>
          <rPr>
            <sz val="9"/>
            <color indexed="81"/>
            <rFont val="Tahoma"/>
            <family val="2"/>
          </rPr>
          <t>FORMATO AAAAMM
La fecha informada debe ser igual o posterior a Julio de 2016. Y debera ser MENOR o IGUAL a lo ingresado en el campo "Periodo Informado"</t>
        </r>
      </text>
    </comment>
    <comment ref="W11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7" authorId="0" shapeId="0">
      <text>
        <r>
          <rPr>
            <sz val="9"/>
            <color indexed="81"/>
            <rFont val="Tahoma"/>
            <family val="2"/>
          </rPr>
          <t xml:space="preserve">En el caso de ser el informante AGENTE DE RETENCION que informe Operaciones sin Retencion debera elegir "Sin Retencion"
</t>
        </r>
      </text>
    </comment>
    <comment ref="AA11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7" authorId="0" shapeId="0">
      <text>
        <r>
          <rPr>
            <sz val="9"/>
            <color indexed="81"/>
            <rFont val="Tahoma"/>
            <family val="2"/>
          </rPr>
          <t xml:space="preserve">Este campo debe completarse solo si la fecha informada en "PERIODO DE PAGO" es mayor a la informada en "PERIODO INFORMADO"
</t>
        </r>
      </text>
    </comment>
    <comment ref="AD117" authorId="0" shapeId="0">
      <text>
        <r>
          <rPr>
            <sz val="9"/>
            <color indexed="81"/>
            <rFont val="Tahoma"/>
            <family val="2"/>
          </rPr>
          <t xml:space="preserve">Este campo debe completarse solo si la fecha informada en "PERIODO DE PAGO" es mayor a la informada en "PERIODO INFORMADO"
</t>
        </r>
      </text>
    </comment>
    <comment ref="AE11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7" authorId="0" shapeId="0">
      <text>
        <r>
          <rPr>
            <sz val="9"/>
            <color indexed="81"/>
            <rFont val="Tahoma"/>
            <family val="2"/>
          </rPr>
          <t>Debe coincidir con lo informado en el Registro 2 - en el campo Numero de Identificacion del Bien de Capital u Obra de Infraestructura)</t>
        </r>
      </text>
    </comment>
    <comment ref="D11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8"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8" authorId="0" shapeId="0">
      <text>
        <r>
          <rPr>
            <sz val="9"/>
            <color indexed="81"/>
            <rFont val="Tahoma"/>
            <family val="2"/>
          </rPr>
          <t>FORMATO AAAAMM
La fecha informada debe ser igual o posterior a Julio de 2016. Y debera ser MENOR o IGUAL a lo ingresado en el campo "Periodo Informado"</t>
        </r>
      </text>
    </comment>
    <comment ref="W11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8" authorId="0" shapeId="0">
      <text>
        <r>
          <rPr>
            <sz val="9"/>
            <color indexed="81"/>
            <rFont val="Tahoma"/>
            <family val="2"/>
          </rPr>
          <t xml:space="preserve">En el caso de ser el informante AGENTE DE RETENCION que informe Operaciones sin Retencion debera elegir "Sin Retencion"
</t>
        </r>
      </text>
    </comment>
    <comment ref="AA11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8" authorId="0" shapeId="0">
      <text>
        <r>
          <rPr>
            <sz val="9"/>
            <color indexed="81"/>
            <rFont val="Tahoma"/>
            <family val="2"/>
          </rPr>
          <t xml:space="preserve">Este campo debe completarse solo si la fecha informada en "PERIODO DE PAGO" es mayor a la informada en "PERIODO INFORMADO"
</t>
        </r>
      </text>
    </comment>
    <comment ref="AD118" authorId="0" shapeId="0">
      <text>
        <r>
          <rPr>
            <sz val="9"/>
            <color indexed="81"/>
            <rFont val="Tahoma"/>
            <family val="2"/>
          </rPr>
          <t xml:space="preserve">Este campo debe completarse solo si la fecha informada en "PERIODO DE PAGO" es mayor a la informada en "PERIODO INFORMADO"
</t>
        </r>
      </text>
    </comment>
    <comment ref="AE11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8" authorId="0" shapeId="0">
      <text>
        <r>
          <rPr>
            <sz val="9"/>
            <color indexed="81"/>
            <rFont val="Tahoma"/>
            <family val="2"/>
          </rPr>
          <t>Debe coincidir con lo informado en el Registro 2 - en el campo Numero de Identificacion del Bien de Capital u Obra de Infraestructura)</t>
        </r>
      </text>
    </comment>
    <comment ref="D11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1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1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1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1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1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1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19" authorId="0" shapeId="0">
      <text>
        <r>
          <rPr>
            <sz val="9"/>
            <color indexed="81"/>
            <rFont val="Tahoma"/>
            <family val="2"/>
          </rPr>
          <t>FORMATO AAAAMM
La fecha informada debe ser igual o posterior a Julio de 2016. Y debera ser MENOR o IGUAL a lo ingresado en el campo "Periodo Informado"</t>
        </r>
      </text>
    </comment>
    <comment ref="W11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19" authorId="0" shapeId="0">
      <text>
        <r>
          <rPr>
            <sz val="9"/>
            <color indexed="81"/>
            <rFont val="Tahoma"/>
            <family val="2"/>
          </rPr>
          <t xml:space="preserve">En el caso de ser el informante AGENTE DE RETENCION que informe Operaciones sin Retencion debera elegir "Sin Retencion"
</t>
        </r>
      </text>
    </comment>
    <comment ref="AA11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19" authorId="0" shapeId="0">
      <text>
        <r>
          <rPr>
            <sz val="9"/>
            <color indexed="81"/>
            <rFont val="Tahoma"/>
            <family val="2"/>
          </rPr>
          <t xml:space="preserve">Este campo debe completarse solo si la fecha informada en "PERIODO DE PAGO" es mayor a la informada en "PERIODO INFORMADO"
</t>
        </r>
      </text>
    </comment>
    <comment ref="AD119" authorId="0" shapeId="0">
      <text>
        <r>
          <rPr>
            <sz val="9"/>
            <color indexed="81"/>
            <rFont val="Tahoma"/>
            <family val="2"/>
          </rPr>
          <t xml:space="preserve">Este campo debe completarse solo si la fecha informada en "PERIODO DE PAGO" es mayor a la informada en "PERIODO INFORMADO"
</t>
        </r>
      </text>
    </comment>
    <comment ref="AE11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19" authorId="0" shapeId="0">
      <text>
        <r>
          <rPr>
            <sz val="9"/>
            <color indexed="81"/>
            <rFont val="Tahoma"/>
            <family val="2"/>
          </rPr>
          <t>Debe coincidir con lo informado en el Registro 2 - en el campo Numero de Identificacion del Bien de Capital u Obra de Infraestructura)</t>
        </r>
      </text>
    </comment>
    <comment ref="D12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0" authorId="0" shapeId="0">
      <text>
        <r>
          <rPr>
            <sz val="9"/>
            <color indexed="81"/>
            <rFont val="Tahoma"/>
            <family val="2"/>
          </rPr>
          <t>FORMATO AAAAMM
La fecha informada debe ser igual o posterior a Julio de 2016. Y debera ser MENOR o IGUAL a lo ingresado en el campo "Periodo Informado"</t>
        </r>
      </text>
    </comment>
    <comment ref="W12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0" authorId="0" shapeId="0">
      <text>
        <r>
          <rPr>
            <sz val="9"/>
            <color indexed="81"/>
            <rFont val="Tahoma"/>
            <family val="2"/>
          </rPr>
          <t xml:space="preserve">En el caso de ser el informante AGENTE DE RETENCION que informe Operaciones sin Retencion debera elegir "Sin Retencion"
</t>
        </r>
      </text>
    </comment>
    <comment ref="AA12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0" authorId="0" shapeId="0">
      <text>
        <r>
          <rPr>
            <sz val="9"/>
            <color indexed="81"/>
            <rFont val="Tahoma"/>
            <family val="2"/>
          </rPr>
          <t xml:space="preserve">Este campo debe completarse solo si la fecha informada en "PERIODO DE PAGO" es mayor a la informada en "PERIODO INFORMADO"
</t>
        </r>
      </text>
    </comment>
    <comment ref="AD120" authorId="0" shapeId="0">
      <text>
        <r>
          <rPr>
            <sz val="9"/>
            <color indexed="81"/>
            <rFont val="Tahoma"/>
            <family val="2"/>
          </rPr>
          <t xml:space="preserve">Este campo debe completarse solo si la fecha informada en "PERIODO DE PAGO" es mayor a la informada en "PERIODO INFORMADO"
</t>
        </r>
      </text>
    </comment>
    <comment ref="AE12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0" authorId="0" shapeId="0">
      <text>
        <r>
          <rPr>
            <sz val="9"/>
            <color indexed="81"/>
            <rFont val="Tahoma"/>
            <family val="2"/>
          </rPr>
          <t>Debe coincidir con lo informado en el Registro 2 - en el campo Numero de Identificacion del Bien de Capital u Obra de Infraestructura)</t>
        </r>
      </text>
    </comment>
    <comment ref="D12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1" authorId="0" shapeId="0">
      <text>
        <r>
          <rPr>
            <sz val="9"/>
            <color indexed="81"/>
            <rFont val="Tahoma"/>
            <family val="2"/>
          </rPr>
          <t>FORMATO AAAAMM
La fecha informada debe ser igual o posterior a Julio de 2016. Y debera ser MENOR o IGUAL a lo ingresado en el campo "Periodo Informado"</t>
        </r>
      </text>
    </comment>
    <comment ref="W12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1" authorId="0" shapeId="0">
      <text>
        <r>
          <rPr>
            <sz val="9"/>
            <color indexed="81"/>
            <rFont val="Tahoma"/>
            <family val="2"/>
          </rPr>
          <t xml:space="preserve">En el caso de ser el informante AGENTE DE RETENCION que informe Operaciones sin Retencion debera elegir "Sin Retencion"
</t>
        </r>
      </text>
    </comment>
    <comment ref="AA12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1" authorId="0" shapeId="0">
      <text>
        <r>
          <rPr>
            <sz val="9"/>
            <color indexed="81"/>
            <rFont val="Tahoma"/>
            <family val="2"/>
          </rPr>
          <t xml:space="preserve">Este campo debe completarse solo si la fecha informada en "PERIODO DE PAGO" es mayor a la informada en "PERIODO INFORMADO"
</t>
        </r>
      </text>
    </comment>
    <comment ref="AD121" authorId="0" shapeId="0">
      <text>
        <r>
          <rPr>
            <sz val="9"/>
            <color indexed="81"/>
            <rFont val="Tahoma"/>
            <family val="2"/>
          </rPr>
          <t xml:space="preserve">Este campo debe completarse solo si la fecha informada en "PERIODO DE PAGO" es mayor a la informada en "PERIODO INFORMADO"
</t>
        </r>
      </text>
    </comment>
    <comment ref="AE12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1" authorId="0" shapeId="0">
      <text>
        <r>
          <rPr>
            <sz val="9"/>
            <color indexed="81"/>
            <rFont val="Tahoma"/>
            <family val="2"/>
          </rPr>
          <t>Debe coincidir con lo informado en el Registro 2 - en el campo Numero de Identificacion del Bien de Capital u Obra de Infraestructura)</t>
        </r>
      </text>
    </comment>
    <comment ref="D12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2" authorId="0" shapeId="0">
      <text>
        <r>
          <rPr>
            <sz val="9"/>
            <color indexed="81"/>
            <rFont val="Tahoma"/>
            <family val="2"/>
          </rPr>
          <t>FORMATO AAAAMM
La fecha informada debe ser igual o posterior a Julio de 2016. Y debera ser MENOR o IGUAL a lo ingresado en el campo "Periodo Informado"</t>
        </r>
      </text>
    </comment>
    <comment ref="W12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2" authorId="0" shapeId="0">
      <text>
        <r>
          <rPr>
            <sz val="9"/>
            <color indexed="81"/>
            <rFont val="Tahoma"/>
            <family val="2"/>
          </rPr>
          <t xml:space="preserve">En el caso de ser el informante AGENTE DE RETENCION que informe Operaciones sin Retencion debera elegir "Sin Retencion"
</t>
        </r>
      </text>
    </comment>
    <comment ref="AA12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2" authorId="0" shapeId="0">
      <text>
        <r>
          <rPr>
            <sz val="9"/>
            <color indexed="81"/>
            <rFont val="Tahoma"/>
            <family val="2"/>
          </rPr>
          <t xml:space="preserve">Este campo debe completarse solo si la fecha informada en "PERIODO DE PAGO" es mayor a la informada en "PERIODO INFORMADO"
</t>
        </r>
      </text>
    </comment>
    <comment ref="AD122" authorId="0" shapeId="0">
      <text>
        <r>
          <rPr>
            <sz val="9"/>
            <color indexed="81"/>
            <rFont val="Tahoma"/>
            <family val="2"/>
          </rPr>
          <t xml:space="preserve">Este campo debe completarse solo si la fecha informada en "PERIODO DE PAGO" es mayor a la informada en "PERIODO INFORMADO"
</t>
        </r>
      </text>
    </comment>
    <comment ref="AE12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2" authorId="0" shapeId="0">
      <text>
        <r>
          <rPr>
            <sz val="9"/>
            <color indexed="81"/>
            <rFont val="Tahoma"/>
            <family val="2"/>
          </rPr>
          <t>Debe coincidir con lo informado en el Registro 2 - en el campo Numero de Identificacion del Bien de Capital u Obra de Infraestructura)</t>
        </r>
      </text>
    </comment>
    <comment ref="D12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3" authorId="0" shapeId="0">
      <text>
        <r>
          <rPr>
            <sz val="9"/>
            <color indexed="81"/>
            <rFont val="Tahoma"/>
            <family val="2"/>
          </rPr>
          <t>FORMATO AAAAMM
La fecha informada debe ser igual o posterior a Julio de 2016. Y debera ser MENOR o IGUAL a lo ingresado en el campo "Periodo Informado"</t>
        </r>
      </text>
    </comment>
    <comment ref="W12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3" authorId="0" shapeId="0">
      <text>
        <r>
          <rPr>
            <sz val="9"/>
            <color indexed="81"/>
            <rFont val="Tahoma"/>
            <family val="2"/>
          </rPr>
          <t xml:space="preserve">En el caso de ser el informante AGENTE DE RETENCION que informe Operaciones sin Retencion debera elegir "Sin Retencion"
</t>
        </r>
      </text>
    </comment>
    <comment ref="AA12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3" authorId="0" shapeId="0">
      <text>
        <r>
          <rPr>
            <sz val="9"/>
            <color indexed="81"/>
            <rFont val="Tahoma"/>
            <family val="2"/>
          </rPr>
          <t xml:space="preserve">Este campo debe completarse solo si la fecha informada en "PERIODO DE PAGO" es mayor a la informada en "PERIODO INFORMADO"
</t>
        </r>
      </text>
    </comment>
    <comment ref="AD123" authorId="0" shapeId="0">
      <text>
        <r>
          <rPr>
            <sz val="9"/>
            <color indexed="81"/>
            <rFont val="Tahoma"/>
            <family val="2"/>
          </rPr>
          <t xml:space="preserve">Este campo debe completarse solo si la fecha informada en "PERIODO DE PAGO" es mayor a la informada en "PERIODO INFORMADO"
</t>
        </r>
      </text>
    </comment>
    <comment ref="AE12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3" authorId="0" shapeId="0">
      <text>
        <r>
          <rPr>
            <sz val="9"/>
            <color indexed="81"/>
            <rFont val="Tahoma"/>
            <family val="2"/>
          </rPr>
          <t>Debe coincidir con lo informado en el Registro 2 - en el campo Numero de Identificacion del Bien de Capital u Obra de Infraestructura)</t>
        </r>
      </text>
    </comment>
    <comment ref="D12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4" authorId="0" shapeId="0">
      <text>
        <r>
          <rPr>
            <sz val="9"/>
            <color indexed="81"/>
            <rFont val="Tahoma"/>
            <family val="2"/>
          </rPr>
          <t>FORMATO AAAAMM
La fecha informada debe ser igual o posterior a Julio de 2016. Y debera ser MENOR o IGUAL a lo ingresado en el campo "Periodo Informado"</t>
        </r>
      </text>
    </comment>
    <comment ref="W12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4" authorId="0" shapeId="0">
      <text>
        <r>
          <rPr>
            <sz val="9"/>
            <color indexed="81"/>
            <rFont val="Tahoma"/>
            <family val="2"/>
          </rPr>
          <t xml:space="preserve">En el caso de ser el informante AGENTE DE RETENCION que informe Operaciones sin Retencion debera elegir "Sin Retencion"
</t>
        </r>
      </text>
    </comment>
    <comment ref="AA12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4" authorId="0" shapeId="0">
      <text>
        <r>
          <rPr>
            <sz val="9"/>
            <color indexed="81"/>
            <rFont val="Tahoma"/>
            <family val="2"/>
          </rPr>
          <t xml:space="preserve">Este campo debe completarse solo si la fecha informada en "PERIODO DE PAGO" es mayor a la informada en "PERIODO INFORMADO"
</t>
        </r>
      </text>
    </comment>
    <comment ref="AD124" authorId="0" shapeId="0">
      <text>
        <r>
          <rPr>
            <sz val="9"/>
            <color indexed="81"/>
            <rFont val="Tahoma"/>
            <family val="2"/>
          </rPr>
          <t xml:space="preserve">Este campo debe completarse solo si la fecha informada en "PERIODO DE PAGO" es mayor a la informada en "PERIODO INFORMADO"
</t>
        </r>
      </text>
    </comment>
    <comment ref="AE12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4" authorId="0" shapeId="0">
      <text>
        <r>
          <rPr>
            <sz val="9"/>
            <color indexed="81"/>
            <rFont val="Tahoma"/>
            <family val="2"/>
          </rPr>
          <t>Debe coincidir con lo informado en el Registro 2 - en el campo Numero de Identificacion del Bien de Capital u Obra de Infraestructura)</t>
        </r>
      </text>
    </comment>
    <comment ref="D12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5" authorId="0" shapeId="0">
      <text>
        <r>
          <rPr>
            <sz val="9"/>
            <color indexed="81"/>
            <rFont val="Tahoma"/>
            <family val="2"/>
          </rPr>
          <t>FORMATO AAAAMM
La fecha informada debe ser igual o posterior a Julio de 2016. Y debera ser MENOR o IGUAL a lo ingresado en el campo "Periodo Informado"</t>
        </r>
      </text>
    </comment>
    <comment ref="W12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5" authorId="0" shapeId="0">
      <text>
        <r>
          <rPr>
            <sz val="9"/>
            <color indexed="81"/>
            <rFont val="Tahoma"/>
            <family val="2"/>
          </rPr>
          <t xml:space="preserve">En el caso de ser el informante AGENTE DE RETENCION que informe Operaciones sin Retencion debera elegir "Sin Retencion"
</t>
        </r>
      </text>
    </comment>
    <comment ref="AA12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5" authorId="0" shapeId="0">
      <text>
        <r>
          <rPr>
            <sz val="9"/>
            <color indexed="81"/>
            <rFont val="Tahoma"/>
            <family val="2"/>
          </rPr>
          <t xml:space="preserve">Este campo debe completarse solo si la fecha informada en "PERIODO DE PAGO" es mayor a la informada en "PERIODO INFORMADO"
</t>
        </r>
      </text>
    </comment>
    <comment ref="AD125" authorId="0" shapeId="0">
      <text>
        <r>
          <rPr>
            <sz val="9"/>
            <color indexed="81"/>
            <rFont val="Tahoma"/>
            <family val="2"/>
          </rPr>
          <t xml:space="preserve">Este campo debe completarse solo si la fecha informada en "PERIODO DE PAGO" es mayor a la informada en "PERIODO INFORMADO"
</t>
        </r>
      </text>
    </comment>
    <comment ref="AE12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5" authorId="0" shapeId="0">
      <text>
        <r>
          <rPr>
            <sz val="9"/>
            <color indexed="81"/>
            <rFont val="Tahoma"/>
            <family val="2"/>
          </rPr>
          <t>Debe coincidir con lo informado en el Registro 2 - en el campo Numero de Identificacion del Bien de Capital u Obra de Infraestructura)</t>
        </r>
      </text>
    </comment>
    <comment ref="D12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6" authorId="0" shapeId="0">
      <text>
        <r>
          <rPr>
            <sz val="9"/>
            <color indexed="81"/>
            <rFont val="Tahoma"/>
            <family val="2"/>
          </rPr>
          <t>FORMATO AAAAMM
La fecha informada debe ser igual o posterior a Julio de 2016. Y debera ser MENOR o IGUAL a lo ingresado en el campo "Periodo Informado"</t>
        </r>
      </text>
    </comment>
    <comment ref="W126"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6" authorId="0" shapeId="0">
      <text>
        <r>
          <rPr>
            <sz val="9"/>
            <color indexed="81"/>
            <rFont val="Tahoma"/>
            <family val="2"/>
          </rPr>
          <t xml:space="preserve">En el caso de ser el informante AGENTE DE RETENCION que informe Operaciones sin Retencion debera elegir "Sin Retencion"
</t>
        </r>
      </text>
    </comment>
    <comment ref="AA126"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6" authorId="0" shapeId="0">
      <text>
        <r>
          <rPr>
            <sz val="9"/>
            <color indexed="81"/>
            <rFont val="Tahoma"/>
            <family val="2"/>
          </rPr>
          <t xml:space="preserve">Este campo debe completarse solo si la fecha informada en "PERIODO DE PAGO" es mayor a la informada en "PERIODO INFORMADO"
</t>
        </r>
      </text>
    </comment>
    <comment ref="AD126" authorId="0" shapeId="0">
      <text>
        <r>
          <rPr>
            <sz val="9"/>
            <color indexed="81"/>
            <rFont val="Tahoma"/>
            <family val="2"/>
          </rPr>
          <t xml:space="preserve">Este campo debe completarse solo si la fecha informada en "PERIODO DE PAGO" es mayor a la informada en "PERIODO INFORMADO"
</t>
        </r>
      </text>
    </comment>
    <comment ref="AE12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6" authorId="0" shapeId="0">
      <text>
        <r>
          <rPr>
            <sz val="9"/>
            <color indexed="81"/>
            <rFont val="Tahoma"/>
            <family val="2"/>
          </rPr>
          <t>Debe coincidir con lo informado en el Registro 2 - en el campo Numero de Identificacion del Bien de Capital u Obra de Infraestructura)</t>
        </r>
      </text>
    </comment>
    <comment ref="D127"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7"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7"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7"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7"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7"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7" authorId="0" shapeId="0">
      <text>
        <r>
          <rPr>
            <sz val="9"/>
            <color indexed="81"/>
            <rFont val="Tahoma"/>
            <family val="2"/>
          </rPr>
          <t>FORMATO AAAAMM
La fecha informada debe ser igual o posterior a Julio de 2016. Y debera ser MENOR o IGUAL a lo ingresado en el campo "Periodo Informado"</t>
        </r>
      </text>
    </comment>
    <comment ref="W127"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7" authorId="0" shapeId="0">
      <text>
        <r>
          <rPr>
            <sz val="9"/>
            <color indexed="81"/>
            <rFont val="Tahoma"/>
            <family val="2"/>
          </rPr>
          <t xml:space="preserve">En el caso de ser el informante AGENTE DE RETENCION que informe Operaciones sin Retencion debera elegir "Sin Retencion"
</t>
        </r>
      </text>
    </comment>
    <comment ref="AA127"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7" authorId="0" shapeId="0">
      <text>
        <r>
          <rPr>
            <sz val="9"/>
            <color indexed="81"/>
            <rFont val="Tahoma"/>
            <family val="2"/>
          </rPr>
          <t xml:space="preserve">Este campo debe completarse solo si la fecha informada en "PERIODO DE PAGO" es mayor a la informada en "PERIODO INFORMADO"
</t>
        </r>
      </text>
    </comment>
    <comment ref="AD127" authorId="0" shapeId="0">
      <text>
        <r>
          <rPr>
            <sz val="9"/>
            <color indexed="81"/>
            <rFont val="Tahoma"/>
            <family val="2"/>
          </rPr>
          <t xml:space="preserve">Este campo debe completarse solo si la fecha informada en "PERIODO DE PAGO" es mayor a la informada en "PERIODO INFORMADO"
</t>
        </r>
      </text>
    </comment>
    <comment ref="AE127"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7" authorId="0" shapeId="0">
      <text>
        <r>
          <rPr>
            <sz val="9"/>
            <color indexed="81"/>
            <rFont val="Tahoma"/>
            <family val="2"/>
          </rPr>
          <t>Debe coincidir con lo informado en el Registro 2 - en el campo Numero de Identificacion del Bien de Capital u Obra de Infraestructura)</t>
        </r>
      </text>
    </comment>
    <comment ref="D128"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8"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8"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8"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8"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8"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8" authorId="0" shapeId="0">
      <text>
        <r>
          <rPr>
            <sz val="9"/>
            <color indexed="81"/>
            <rFont val="Tahoma"/>
            <family val="2"/>
          </rPr>
          <t>FORMATO AAAAMM
La fecha informada debe ser igual o posterior a Julio de 2016. Y debera ser MENOR o IGUAL a lo ingresado en el campo "Periodo Informado"</t>
        </r>
      </text>
    </comment>
    <comment ref="W128"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8" authorId="0" shapeId="0">
      <text>
        <r>
          <rPr>
            <sz val="9"/>
            <color indexed="81"/>
            <rFont val="Tahoma"/>
            <family val="2"/>
          </rPr>
          <t xml:space="preserve">En el caso de ser el informante AGENTE DE RETENCION que informe Operaciones sin Retencion debera elegir "Sin Retencion"
</t>
        </r>
      </text>
    </comment>
    <comment ref="AA128"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8" authorId="0" shapeId="0">
      <text>
        <r>
          <rPr>
            <sz val="9"/>
            <color indexed="81"/>
            <rFont val="Tahoma"/>
            <family val="2"/>
          </rPr>
          <t xml:space="preserve">Este campo debe completarse solo si la fecha informada en "PERIODO DE PAGO" es mayor a la informada en "PERIODO INFORMADO"
</t>
        </r>
      </text>
    </comment>
    <comment ref="AD128" authorId="0" shapeId="0">
      <text>
        <r>
          <rPr>
            <sz val="9"/>
            <color indexed="81"/>
            <rFont val="Tahoma"/>
            <family val="2"/>
          </rPr>
          <t xml:space="preserve">Este campo debe completarse solo si la fecha informada en "PERIODO DE PAGO" es mayor a la informada en "PERIODO INFORMADO"
</t>
        </r>
      </text>
    </comment>
    <comment ref="AE128"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8" authorId="0" shapeId="0">
      <text>
        <r>
          <rPr>
            <sz val="9"/>
            <color indexed="81"/>
            <rFont val="Tahoma"/>
            <family val="2"/>
          </rPr>
          <t>Debe coincidir con lo informado en el Registro 2 - en el campo Numero de Identificacion del Bien de Capital u Obra de Infraestructura)</t>
        </r>
      </text>
    </comment>
    <comment ref="D129"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29"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2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29"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29"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29"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29"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29" authorId="0" shapeId="0">
      <text>
        <r>
          <rPr>
            <sz val="9"/>
            <color indexed="81"/>
            <rFont val="Tahoma"/>
            <family val="2"/>
          </rPr>
          <t>FORMATO AAAAMM
La fecha informada debe ser igual o posterior a Julio de 2016. Y debera ser MENOR o IGUAL a lo ingresado en el campo "Periodo Informado"</t>
        </r>
      </text>
    </comment>
    <comment ref="W129"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29" authorId="0" shapeId="0">
      <text>
        <r>
          <rPr>
            <sz val="9"/>
            <color indexed="81"/>
            <rFont val="Tahoma"/>
            <family val="2"/>
          </rPr>
          <t xml:space="preserve">En el caso de ser el informante AGENTE DE RETENCION que informe Operaciones sin Retencion debera elegir "Sin Retencion"
</t>
        </r>
      </text>
    </comment>
    <comment ref="AA129"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29" authorId="0" shapeId="0">
      <text>
        <r>
          <rPr>
            <sz val="9"/>
            <color indexed="81"/>
            <rFont val="Tahoma"/>
            <family val="2"/>
          </rPr>
          <t xml:space="preserve">Este campo debe completarse solo si la fecha informada en "PERIODO DE PAGO" es mayor a la informada en "PERIODO INFORMADO"
</t>
        </r>
      </text>
    </comment>
    <comment ref="AD129" authorId="0" shapeId="0">
      <text>
        <r>
          <rPr>
            <sz val="9"/>
            <color indexed="81"/>
            <rFont val="Tahoma"/>
            <family val="2"/>
          </rPr>
          <t xml:space="preserve">Este campo debe completarse solo si la fecha informada en "PERIODO DE PAGO" es mayor a la informada en "PERIODO INFORMADO"
</t>
        </r>
      </text>
    </comment>
    <comment ref="AE129"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29" authorId="0" shapeId="0">
      <text>
        <r>
          <rPr>
            <sz val="9"/>
            <color indexed="81"/>
            <rFont val="Tahoma"/>
            <family val="2"/>
          </rPr>
          <t>Debe coincidir con lo informado en el Registro 2 - en el campo Numero de Identificacion del Bien de Capital u Obra de Infraestructura)</t>
        </r>
      </text>
    </comment>
    <comment ref="D130"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30"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3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30"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30"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30"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30"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30" authorId="0" shapeId="0">
      <text>
        <r>
          <rPr>
            <sz val="9"/>
            <color indexed="81"/>
            <rFont val="Tahoma"/>
            <family val="2"/>
          </rPr>
          <t>FORMATO AAAAMM
La fecha informada debe ser igual o posterior a Julio de 2016. Y debera ser MENOR o IGUAL a lo ingresado en el campo "Periodo Informado"</t>
        </r>
      </text>
    </comment>
    <comment ref="W130"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30" authorId="0" shapeId="0">
      <text>
        <r>
          <rPr>
            <sz val="9"/>
            <color indexed="81"/>
            <rFont val="Tahoma"/>
            <family val="2"/>
          </rPr>
          <t xml:space="preserve">En el caso de ser el informante AGENTE DE RETENCION que informe Operaciones sin Retencion debera elegir "Sin Retencion"
</t>
        </r>
      </text>
    </comment>
    <comment ref="AA130"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30" authorId="0" shapeId="0">
      <text>
        <r>
          <rPr>
            <sz val="9"/>
            <color indexed="81"/>
            <rFont val="Tahoma"/>
            <family val="2"/>
          </rPr>
          <t xml:space="preserve">Este campo debe completarse solo si la fecha informada en "PERIODO DE PAGO" es mayor a la informada en "PERIODO INFORMADO"
</t>
        </r>
      </text>
    </comment>
    <comment ref="AD130" authorId="0" shapeId="0">
      <text>
        <r>
          <rPr>
            <sz val="9"/>
            <color indexed="81"/>
            <rFont val="Tahoma"/>
            <family val="2"/>
          </rPr>
          <t xml:space="preserve">Este campo debe completarse solo si la fecha informada en "PERIODO DE PAGO" es mayor a la informada en "PERIODO INFORMADO"
</t>
        </r>
      </text>
    </comment>
    <comment ref="AE130"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30" authorId="0" shapeId="0">
      <text>
        <r>
          <rPr>
            <sz val="9"/>
            <color indexed="81"/>
            <rFont val="Tahoma"/>
            <family val="2"/>
          </rPr>
          <t>Debe coincidir con lo informado en el Registro 2 - en el campo Numero de Identificacion del Bien de Capital u Obra de Infraestructura)</t>
        </r>
      </text>
    </comment>
    <comment ref="D131"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31"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3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31"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31"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31"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31"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31" authorId="0" shapeId="0">
      <text>
        <r>
          <rPr>
            <sz val="9"/>
            <color indexed="81"/>
            <rFont val="Tahoma"/>
            <family val="2"/>
          </rPr>
          <t>FORMATO AAAAMM
La fecha informada debe ser igual o posterior a Julio de 2016. Y debera ser MENOR o IGUAL a lo ingresado en el campo "Periodo Informado"</t>
        </r>
      </text>
    </comment>
    <comment ref="W131"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31" authorId="0" shapeId="0">
      <text>
        <r>
          <rPr>
            <sz val="9"/>
            <color indexed="81"/>
            <rFont val="Tahoma"/>
            <family val="2"/>
          </rPr>
          <t xml:space="preserve">En el caso de ser el informante AGENTE DE RETENCION que informe Operaciones sin Retencion debera elegir "Sin Retencion"
</t>
        </r>
      </text>
    </comment>
    <comment ref="AA131"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31" authorId="0" shapeId="0">
      <text>
        <r>
          <rPr>
            <sz val="9"/>
            <color indexed="81"/>
            <rFont val="Tahoma"/>
            <family val="2"/>
          </rPr>
          <t xml:space="preserve">Este campo debe completarse solo si la fecha informada en "PERIODO DE PAGO" es mayor a la informada en "PERIODO INFORMADO"
</t>
        </r>
      </text>
    </comment>
    <comment ref="AD131" authorId="0" shapeId="0">
      <text>
        <r>
          <rPr>
            <sz val="9"/>
            <color indexed="81"/>
            <rFont val="Tahoma"/>
            <family val="2"/>
          </rPr>
          <t xml:space="preserve">Este campo debe completarse solo si la fecha informada en "PERIODO DE PAGO" es mayor a la informada en "PERIODO INFORMADO"
</t>
        </r>
      </text>
    </comment>
    <comment ref="AE131"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31" authorId="0" shapeId="0">
      <text>
        <r>
          <rPr>
            <sz val="9"/>
            <color indexed="81"/>
            <rFont val="Tahoma"/>
            <family val="2"/>
          </rPr>
          <t>Debe coincidir con lo informado en el Registro 2 - en el campo Numero de Identificacion del Bien de Capital u Obra de Infraestructura)</t>
        </r>
      </text>
    </comment>
    <comment ref="D132"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32"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3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32"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32"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32"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32"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32" authorId="0" shapeId="0">
      <text>
        <r>
          <rPr>
            <sz val="9"/>
            <color indexed="81"/>
            <rFont val="Tahoma"/>
            <family val="2"/>
          </rPr>
          <t>FORMATO AAAAMM
La fecha informada debe ser igual o posterior a Julio de 2016. Y debera ser MENOR o IGUAL a lo ingresado en el campo "Periodo Informado"</t>
        </r>
      </text>
    </comment>
    <comment ref="W132"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32" authorId="0" shapeId="0">
      <text>
        <r>
          <rPr>
            <sz val="9"/>
            <color indexed="81"/>
            <rFont val="Tahoma"/>
            <family val="2"/>
          </rPr>
          <t xml:space="preserve">En el caso de ser el informante AGENTE DE RETENCION que informe Operaciones sin Retencion debera elegir "Sin Retencion"
</t>
        </r>
      </text>
    </comment>
    <comment ref="AA132"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32" authorId="0" shapeId="0">
      <text>
        <r>
          <rPr>
            <sz val="9"/>
            <color indexed="81"/>
            <rFont val="Tahoma"/>
            <family val="2"/>
          </rPr>
          <t xml:space="preserve">Este campo debe completarse solo si la fecha informada en "PERIODO DE PAGO" es mayor a la informada en "PERIODO INFORMADO"
</t>
        </r>
      </text>
    </comment>
    <comment ref="AD132" authorId="0" shapeId="0">
      <text>
        <r>
          <rPr>
            <sz val="9"/>
            <color indexed="81"/>
            <rFont val="Tahoma"/>
            <family val="2"/>
          </rPr>
          <t xml:space="preserve">Este campo debe completarse solo si la fecha informada en "PERIODO DE PAGO" es mayor a la informada en "PERIODO INFORMADO"
</t>
        </r>
      </text>
    </comment>
    <comment ref="AE132"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32" authorId="0" shapeId="0">
      <text>
        <r>
          <rPr>
            <sz val="9"/>
            <color indexed="81"/>
            <rFont val="Tahoma"/>
            <family val="2"/>
          </rPr>
          <t>Debe coincidir con lo informado en el Registro 2 - en el campo Numero de Identificacion del Bien de Capital u Obra de Infraestructura)</t>
        </r>
      </text>
    </comment>
    <comment ref="D133"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33"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3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33"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33"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33"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33"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33" authorId="0" shapeId="0">
      <text>
        <r>
          <rPr>
            <sz val="9"/>
            <color indexed="81"/>
            <rFont val="Tahoma"/>
            <family val="2"/>
          </rPr>
          <t>FORMATO AAAAMM
La fecha informada debe ser igual o posterior a Julio de 2016. Y debera ser MENOR o IGUAL a lo ingresado en el campo "Periodo Informado"</t>
        </r>
      </text>
    </comment>
    <comment ref="W133"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33" authorId="0" shapeId="0">
      <text>
        <r>
          <rPr>
            <sz val="9"/>
            <color indexed="81"/>
            <rFont val="Tahoma"/>
            <family val="2"/>
          </rPr>
          <t xml:space="preserve">En el caso de ser el informante AGENTE DE RETENCION que informe Operaciones sin Retencion debera elegir "Sin Retencion"
</t>
        </r>
      </text>
    </comment>
    <comment ref="AA133"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33" authorId="0" shapeId="0">
      <text>
        <r>
          <rPr>
            <sz val="9"/>
            <color indexed="81"/>
            <rFont val="Tahoma"/>
            <family val="2"/>
          </rPr>
          <t xml:space="preserve">Este campo debe completarse solo si la fecha informada en "PERIODO DE PAGO" es mayor a la informada en "PERIODO INFORMADO"
</t>
        </r>
      </text>
    </comment>
    <comment ref="AD133" authorId="0" shapeId="0">
      <text>
        <r>
          <rPr>
            <sz val="9"/>
            <color indexed="81"/>
            <rFont val="Tahoma"/>
            <family val="2"/>
          </rPr>
          <t xml:space="preserve">Este campo debe completarse solo si la fecha informada en "PERIODO DE PAGO" es mayor a la informada en "PERIODO INFORMADO"
</t>
        </r>
      </text>
    </comment>
    <comment ref="AE133"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33" authorId="0" shapeId="0">
      <text>
        <r>
          <rPr>
            <sz val="9"/>
            <color indexed="81"/>
            <rFont val="Tahoma"/>
            <family val="2"/>
          </rPr>
          <t>Debe coincidir con lo informado en el Registro 2 - en el campo Numero de Identificacion del Bien de Capital u Obra de Infraestructura)</t>
        </r>
      </text>
    </comment>
    <comment ref="D134"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34"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3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34"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34"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34"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34"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34" authorId="0" shapeId="0">
      <text>
        <r>
          <rPr>
            <sz val="9"/>
            <color indexed="81"/>
            <rFont val="Tahoma"/>
            <family val="2"/>
          </rPr>
          <t>FORMATO AAAAMM
La fecha informada debe ser igual o posterior a Julio de 2016. Y debera ser MENOR o IGUAL a lo ingresado en el campo "Periodo Informado"</t>
        </r>
      </text>
    </comment>
    <comment ref="W134"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34" authorId="0" shapeId="0">
      <text>
        <r>
          <rPr>
            <sz val="9"/>
            <color indexed="81"/>
            <rFont val="Tahoma"/>
            <family val="2"/>
          </rPr>
          <t xml:space="preserve">En el caso de ser el informante AGENTE DE RETENCION que informe Operaciones sin Retencion debera elegir "Sin Retencion"
</t>
        </r>
      </text>
    </comment>
    <comment ref="AA134"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34" authorId="0" shapeId="0">
      <text>
        <r>
          <rPr>
            <sz val="9"/>
            <color indexed="81"/>
            <rFont val="Tahoma"/>
            <family val="2"/>
          </rPr>
          <t xml:space="preserve">Este campo debe completarse solo si la fecha informada en "PERIODO DE PAGO" es mayor a la informada en "PERIODO INFORMADO"
</t>
        </r>
      </text>
    </comment>
    <comment ref="AD134" authorId="0" shapeId="0">
      <text>
        <r>
          <rPr>
            <sz val="9"/>
            <color indexed="81"/>
            <rFont val="Tahoma"/>
            <family val="2"/>
          </rPr>
          <t xml:space="preserve">Este campo debe completarse solo si la fecha informada en "PERIODO DE PAGO" es mayor a la informada en "PERIODO INFORMADO"
</t>
        </r>
      </text>
    </comment>
    <comment ref="AE134"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34" authorId="0" shapeId="0">
      <text>
        <r>
          <rPr>
            <sz val="9"/>
            <color indexed="81"/>
            <rFont val="Tahoma"/>
            <family val="2"/>
          </rPr>
          <t>Debe coincidir con lo informado en el Registro 2 - en el campo Numero de Identificacion del Bien de Capital u Obra de Infraestructura)</t>
        </r>
      </text>
    </comment>
    <comment ref="D135"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35"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3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35"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35"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35"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35"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V135" authorId="0" shapeId="0">
      <text>
        <r>
          <rPr>
            <sz val="9"/>
            <color indexed="81"/>
            <rFont val="Tahoma"/>
            <family val="2"/>
          </rPr>
          <t>FORMATO AAAAMM
La fecha informada debe ser igual o posterior a Julio de 2016. Y debera ser MENOR o IGUAL a lo ingresado en el campo "Periodo Informado"</t>
        </r>
      </text>
    </comment>
    <comment ref="W135" authorId="0" shapeId="0">
      <text>
        <r>
          <rPr>
            <sz val="9"/>
            <color indexed="81"/>
            <rFont val="Tahoma"/>
            <family val="2"/>
          </rPr>
          <t>P/informante AGENTE DE RETENCION que informa en el campo "MONTO RETENIDO" importe mayor a cero o que informa en el campo IMPORTE IVA FACTURADO EN $ igual 0 o el tipo de comprobante resta crédito fiscal, este campo debe ser informado cero. 
Cuando el tipo de comprobante es "Despacho de Importación" y/ o "Importación de Servicios" este campo vendrá informado en cero. 
P/informante NO AGENTE DE RETENCION este campo debe ser informado en cero.</t>
        </r>
      </text>
    </comment>
    <comment ref="Y135" authorId="0" shapeId="0">
      <text>
        <r>
          <rPr>
            <sz val="9"/>
            <color indexed="81"/>
            <rFont val="Tahoma"/>
            <family val="2"/>
          </rPr>
          <t xml:space="preserve">En el caso de ser el informante AGENTE DE RETENCION que informe Operaciones sin Retencion debera elegir "Sin Retencion"
</t>
        </r>
      </text>
    </comment>
    <comment ref="AA135" authorId="0" shapeId="0">
      <text>
        <r>
          <rPr>
            <sz val="9"/>
            <color indexed="81"/>
            <rFont val="Tahoma"/>
            <family val="2"/>
          </rPr>
          <t>Solo ingresar datos si el TIPO DE COMPROBANTE ingresado es:
-NOTAS DE DEBITO O DOCUMENTO EQUIVALENTE QUE CUMPLAN CON LA R.G. N° 1415
-OTROS COMPROBANTES A QUE CUMPLEN CON LA R G  1415
En estos casos ingresar el CUIT Emisor</t>
        </r>
      </text>
    </comment>
    <comment ref="AC135" authorId="0" shapeId="0">
      <text>
        <r>
          <rPr>
            <sz val="9"/>
            <color indexed="81"/>
            <rFont val="Tahoma"/>
            <family val="2"/>
          </rPr>
          <t xml:space="preserve">Este campo debe completarse solo si la fecha informada en "PERIODO DE PAGO" es mayor a la informada en "PERIODO INFORMADO"
</t>
        </r>
      </text>
    </comment>
    <comment ref="AD135" authorId="0" shapeId="0">
      <text>
        <r>
          <rPr>
            <sz val="9"/>
            <color indexed="81"/>
            <rFont val="Tahoma"/>
            <family val="2"/>
          </rPr>
          <t xml:space="preserve">Este campo debe completarse solo si la fecha informada en "PERIODO DE PAGO" es mayor a la informada en "PERIODO INFORMADO"
</t>
        </r>
      </text>
    </comment>
    <comment ref="AE135"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AF135" authorId="0" shapeId="0">
      <text>
        <r>
          <rPr>
            <sz val="9"/>
            <color indexed="81"/>
            <rFont val="Tahoma"/>
            <family val="2"/>
          </rPr>
          <t>Debe coincidir con lo informado en el Registro 2 - en el campo Numero de Identificacion del Bien de Capital u Obra de Infraestructura)</t>
        </r>
      </text>
    </comment>
    <comment ref="D136" authorId="0" shapeId="0">
      <text>
        <r>
          <rPr>
            <b/>
            <sz val="9"/>
            <color indexed="81"/>
            <rFont val="Tahoma"/>
            <family val="2"/>
          </rPr>
          <t>Juan Pardo:</t>
        </r>
        <r>
          <rPr>
            <sz val="9"/>
            <color indexed="81"/>
            <rFont val="Tahoma"/>
            <family val="2"/>
          </rPr>
          <t xml:space="preserve">
FORMATO: AAAAMMDD
Debe ser menor a la Fecha Actual y no puede ser mayor al mes y año del campo "PERIODO DDJJ IVA"</t>
        </r>
      </text>
    </comment>
    <comment ref="E136" authorId="0" shapeId="0">
      <text>
        <r>
          <rPr>
            <b/>
            <sz val="9"/>
            <color indexed="81"/>
            <rFont val="Tahoma"/>
            <family val="2"/>
          </rPr>
          <t>Juan Pardo:</t>
        </r>
        <r>
          <rPr>
            <sz val="9"/>
            <color indexed="81"/>
            <rFont val="Tahoma"/>
            <family val="2"/>
          </rPr>
          <t xml:space="preserve">
Si en el campo "Tipo de Comprobante" se selecciono Despacho de Importacion o Importacion de Servicios NO completar este campo</t>
        </r>
      </text>
    </comment>
    <comment ref="G13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H136" authorId="0" shapeId="0">
      <text>
        <r>
          <rPr>
            <b/>
            <sz val="9"/>
            <color indexed="81"/>
            <rFont val="Tahoma"/>
            <family val="2"/>
          </rPr>
          <t>Juan Pardo:</t>
        </r>
        <r>
          <rPr>
            <sz val="9"/>
            <color indexed="81"/>
            <rFont val="Tahoma"/>
            <family val="2"/>
          </rPr>
          <t xml:space="preserve">
Solo Ingresar datos si en el campo "Tipo de Comprobante" se selecciono el comprobante Despacho de Importacion</t>
        </r>
      </text>
    </comment>
    <comment ref="I136" authorId="0" shapeId="0">
      <text>
        <r>
          <rPr>
            <b/>
            <sz val="9"/>
            <color indexed="81"/>
            <rFont val="Tahoma"/>
            <family val="2"/>
          </rPr>
          <t>Juan Pardo:</t>
        </r>
        <r>
          <rPr>
            <sz val="9"/>
            <color indexed="81"/>
            <rFont val="Tahoma"/>
            <family val="2"/>
          </rPr>
          <t xml:space="preserve">
En el caso de despachos de importacion se consignará el CUIT de pais, si es persona juridica o humana según corresponda. </t>
        </r>
        <r>
          <rPr>
            <b/>
            <sz val="9"/>
            <color indexed="81"/>
            <rFont val="Tahoma"/>
            <family val="2"/>
          </rPr>
          <t>Ver Tabla CUIT Pais</t>
        </r>
      </text>
    </comment>
    <comment ref="J136" authorId="0" shapeId="0">
      <text>
        <r>
          <rPr>
            <b/>
            <sz val="9"/>
            <color indexed="81"/>
            <rFont val="Tahoma"/>
            <family val="2"/>
          </rPr>
          <t>Juan Pardo:</t>
        </r>
        <r>
          <rPr>
            <sz val="9"/>
            <color indexed="81"/>
            <rFont val="Tahoma"/>
            <family val="2"/>
          </rPr>
          <t xml:space="preserve">
En el caso de despachos de importacion se consignará Descripcion de Pais, Persona Humana o Persona Juridica según corresponda. Según </t>
        </r>
        <r>
          <rPr>
            <b/>
            <sz val="9"/>
            <color indexed="81"/>
            <rFont val="Tahoma"/>
            <family val="2"/>
          </rPr>
          <t>tabla CUIT PAIS.</t>
        </r>
      </text>
    </comment>
    <comment ref="U136" authorId="0" shapeId="0">
      <text>
        <r>
          <rPr>
            <sz val="9"/>
            <color indexed="81"/>
            <rFont val="Tahoma"/>
            <family val="2"/>
          </rPr>
          <t>En el caso de haber seleccionado en el campo "Tipo de comprobante" las opciones</t>
        </r>
        <r>
          <rPr>
            <b/>
            <sz val="9"/>
            <color indexed="81"/>
            <rFont val="Tahoma"/>
            <family val="2"/>
          </rPr>
          <t xml:space="preserve"> "DESPACHO DE IMPORTACION" </t>
        </r>
        <r>
          <rPr>
            <sz val="9"/>
            <color indexed="81"/>
            <rFont val="Tahoma"/>
            <family val="2"/>
          </rPr>
          <t>o</t>
        </r>
        <r>
          <rPr>
            <b/>
            <sz val="9"/>
            <color indexed="81"/>
            <rFont val="Tahoma"/>
            <family val="2"/>
          </rPr>
          <t xml:space="preserve"> "IMPORTACION DE SERVICIOS" </t>
        </r>
        <r>
          <rPr>
            <sz val="9"/>
            <color indexed="81"/>
            <rFont val="Tahoma"/>
            <family val="2"/>
          </rPr>
          <t>no ingresar valores en este campo</t>
        </r>
        <r>
          <rPr>
            <b/>
            <sz val="9"/>
            <color indexed="81"/>
            <rFont val="Tahoma"/>
            <family val="2"/>
          </rPr>
          <t xml:space="preserve">
</t>
        </r>
        <r>
          <rPr>
            <sz val="9"/>
            <color indexed="81"/>
            <rFont val="Tahoma"/>
            <family val="2"/>
          </rPr>
          <t>Caso Contrario</t>
        </r>
        <r>
          <rPr>
            <b/>
            <sz val="9"/>
            <color indexed="81"/>
            <rFont val="Tahoma"/>
            <family val="2"/>
          </rPr>
          <t xml:space="preserve">
Formato AAAAMM 
Este campo no puede ser mayor a la fecha actual. 
</t>
        </r>
        <r>
          <rPr>
            <sz val="9"/>
            <color indexed="81"/>
            <rFont val="Tahoma"/>
            <family val="2"/>
          </rPr>
          <t xml:space="preserve">
Puede ser menor a la fecha del comprobante informado. Este campo debe informarse si el informante es Agente de Retención y el tipo de comprobante no resta Crédito Fiscal, caso contrario este campo debe ser  dejado en blanco. </t>
        </r>
      </text>
    </comment>
    <comment ref="AE136" authorId="0" shapeId="0">
      <text>
        <r>
          <rPr>
            <sz val="9"/>
            <color indexed="81"/>
            <rFont val="Tahoma"/>
            <family val="2"/>
          </rPr>
          <t>En el caso de haber seleccionado en el campo "Tipo de comprobante" las opciones "</t>
        </r>
        <r>
          <rPr>
            <b/>
            <sz val="9"/>
            <color indexed="81"/>
            <rFont val="Tahoma"/>
            <family val="2"/>
          </rPr>
          <t>DESPACHO DE IMPORTACION</t>
        </r>
        <r>
          <rPr>
            <sz val="9"/>
            <color indexed="81"/>
            <rFont val="Tahoma"/>
            <family val="2"/>
          </rPr>
          <t>" o"</t>
        </r>
        <r>
          <rPr>
            <b/>
            <sz val="9"/>
            <color indexed="81"/>
            <rFont val="Tahoma"/>
            <family val="2"/>
          </rPr>
          <t>IMPORTACION DE SERVICIOS</t>
        </r>
        <r>
          <rPr>
            <sz val="9"/>
            <color indexed="81"/>
            <rFont val="Tahoma"/>
            <family val="2"/>
          </rPr>
          <t>" seleccionar la opcion "</t>
        </r>
        <r>
          <rPr>
            <b/>
            <u/>
            <sz val="9"/>
            <color indexed="81"/>
            <rFont val="Tahoma"/>
            <family val="2"/>
          </rPr>
          <t>CERO</t>
        </r>
        <r>
          <rPr>
            <sz val="9"/>
            <color indexed="81"/>
            <rFont val="Tahoma"/>
            <family val="2"/>
          </rPr>
          <t xml:space="preserve">"
</t>
        </r>
      </text>
    </comment>
    <comment ref="D141" authorId="0" shapeId="0">
      <text>
        <r>
          <rPr>
            <b/>
            <sz val="9"/>
            <color indexed="81"/>
            <rFont val="Tahoma"/>
            <family val="2"/>
          </rPr>
          <t>Juan Pardo:</t>
        </r>
        <r>
          <rPr>
            <sz val="9"/>
            <color indexed="81"/>
            <rFont val="Tahoma"/>
            <family val="2"/>
          </rPr>
          <t xml:space="preserve">
En el caso de que se tenga el 25,7% de la participacion se debera proceder de la siguiente manera:
En el campo "Numero Entero" colocar 25
En el campo "Parte decimal" colocar 70</t>
        </r>
      </text>
    </comment>
    <comment ref="D172"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72"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72" authorId="0" shapeId="0">
      <text>
        <r>
          <rPr>
            <b/>
            <sz val="9"/>
            <color indexed="81"/>
            <rFont val="Tahoma"/>
            <family val="2"/>
          </rPr>
          <t>Juan Pardo:</t>
        </r>
        <r>
          <rPr>
            <sz val="9"/>
            <color indexed="81"/>
            <rFont val="Tahoma"/>
            <family val="2"/>
          </rPr>
          <t xml:space="preserve">
Formato: AAAAMMDD</t>
        </r>
      </text>
    </comment>
    <comment ref="D173"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73"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73" authorId="0" shapeId="0">
      <text>
        <r>
          <rPr>
            <b/>
            <sz val="9"/>
            <color indexed="81"/>
            <rFont val="Tahoma"/>
            <family val="2"/>
          </rPr>
          <t>Juan Pardo:</t>
        </r>
        <r>
          <rPr>
            <sz val="9"/>
            <color indexed="81"/>
            <rFont val="Tahoma"/>
            <family val="2"/>
          </rPr>
          <t xml:space="preserve">
Formato: AAAAMMDD</t>
        </r>
      </text>
    </comment>
    <comment ref="D174"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74"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74" authorId="0" shapeId="0">
      <text>
        <r>
          <rPr>
            <b/>
            <sz val="9"/>
            <color indexed="81"/>
            <rFont val="Tahoma"/>
            <family val="2"/>
          </rPr>
          <t>Juan Pardo:</t>
        </r>
        <r>
          <rPr>
            <sz val="9"/>
            <color indexed="81"/>
            <rFont val="Tahoma"/>
            <family val="2"/>
          </rPr>
          <t xml:space="preserve">
Formato: AAAAMMDD</t>
        </r>
      </text>
    </comment>
    <comment ref="D175"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75"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75" authorId="0" shapeId="0">
      <text>
        <r>
          <rPr>
            <b/>
            <sz val="9"/>
            <color indexed="81"/>
            <rFont val="Tahoma"/>
            <family val="2"/>
          </rPr>
          <t>Juan Pardo:</t>
        </r>
        <r>
          <rPr>
            <sz val="9"/>
            <color indexed="81"/>
            <rFont val="Tahoma"/>
            <family val="2"/>
          </rPr>
          <t xml:space="preserve">
Formato: AAAAMMDD</t>
        </r>
      </text>
    </comment>
    <comment ref="D176"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76"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76" authorId="0" shapeId="0">
      <text>
        <r>
          <rPr>
            <b/>
            <sz val="9"/>
            <color indexed="81"/>
            <rFont val="Tahoma"/>
            <family val="2"/>
          </rPr>
          <t>Juan Pardo:</t>
        </r>
        <r>
          <rPr>
            <sz val="9"/>
            <color indexed="81"/>
            <rFont val="Tahoma"/>
            <family val="2"/>
          </rPr>
          <t xml:space="preserve">
Formato: AAAAMMDD</t>
        </r>
      </text>
    </comment>
    <comment ref="D177"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77"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77" authorId="0" shapeId="0">
      <text>
        <r>
          <rPr>
            <b/>
            <sz val="9"/>
            <color indexed="81"/>
            <rFont val="Tahoma"/>
            <family val="2"/>
          </rPr>
          <t>Juan Pardo:</t>
        </r>
        <r>
          <rPr>
            <sz val="9"/>
            <color indexed="81"/>
            <rFont val="Tahoma"/>
            <family val="2"/>
          </rPr>
          <t xml:space="preserve">
Formato: AAAAMMDD</t>
        </r>
      </text>
    </comment>
    <comment ref="D178"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78"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78" authorId="0" shapeId="0">
      <text>
        <r>
          <rPr>
            <b/>
            <sz val="9"/>
            <color indexed="81"/>
            <rFont val="Tahoma"/>
            <family val="2"/>
          </rPr>
          <t>Juan Pardo:</t>
        </r>
        <r>
          <rPr>
            <sz val="9"/>
            <color indexed="81"/>
            <rFont val="Tahoma"/>
            <family val="2"/>
          </rPr>
          <t xml:space="preserve">
Formato: AAAAMMDD</t>
        </r>
      </text>
    </comment>
    <comment ref="D179"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79"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79" authorId="0" shapeId="0">
      <text>
        <r>
          <rPr>
            <b/>
            <sz val="9"/>
            <color indexed="81"/>
            <rFont val="Tahoma"/>
            <family val="2"/>
          </rPr>
          <t>Juan Pardo:</t>
        </r>
        <r>
          <rPr>
            <sz val="9"/>
            <color indexed="81"/>
            <rFont val="Tahoma"/>
            <family val="2"/>
          </rPr>
          <t xml:space="preserve">
Formato: AAAAMMDD</t>
        </r>
      </text>
    </comment>
    <comment ref="D180"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0"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0" authorId="0" shapeId="0">
      <text>
        <r>
          <rPr>
            <b/>
            <sz val="9"/>
            <color indexed="81"/>
            <rFont val="Tahoma"/>
            <family val="2"/>
          </rPr>
          <t>Juan Pardo:</t>
        </r>
        <r>
          <rPr>
            <sz val="9"/>
            <color indexed="81"/>
            <rFont val="Tahoma"/>
            <family val="2"/>
          </rPr>
          <t xml:space="preserve">
Formato: AAAAMMDD</t>
        </r>
      </text>
    </comment>
    <comment ref="D181"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1"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1" authorId="0" shapeId="0">
      <text>
        <r>
          <rPr>
            <b/>
            <sz val="9"/>
            <color indexed="81"/>
            <rFont val="Tahoma"/>
            <family val="2"/>
          </rPr>
          <t>Juan Pardo:</t>
        </r>
        <r>
          <rPr>
            <sz val="9"/>
            <color indexed="81"/>
            <rFont val="Tahoma"/>
            <family val="2"/>
          </rPr>
          <t xml:space="preserve">
Formato: AAAAMMDD</t>
        </r>
      </text>
    </comment>
    <comment ref="D182"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2"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2" authorId="0" shapeId="0">
      <text>
        <r>
          <rPr>
            <b/>
            <sz val="9"/>
            <color indexed="81"/>
            <rFont val="Tahoma"/>
            <family val="2"/>
          </rPr>
          <t>Juan Pardo:</t>
        </r>
        <r>
          <rPr>
            <sz val="9"/>
            <color indexed="81"/>
            <rFont val="Tahoma"/>
            <family val="2"/>
          </rPr>
          <t xml:space="preserve">
Formato: AAAAMMDD</t>
        </r>
      </text>
    </comment>
    <comment ref="D183"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3"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3" authorId="0" shapeId="0">
      <text>
        <r>
          <rPr>
            <b/>
            <sz val="9"/>
            <color indexed="81"/>
            <rFont val="Tahoma"/>
            <family val="2"/>
          </rPr>
          <t>Juan Pardo:</t>
        </r>
        <r>
          <rPr>
            <sz val="9"/>
            <color indexed="81"/>
            <rFont val="Tahoma"/>
            <family val="2"/>
          </rPr>
          <t xml:space="preserve">
Formato: AAAAMMDD</t>
        </r>
      </text>
    </comment>
    <comment ref="D184"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4"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4" authorId="0" shapeId="0">
      <text>
        <r>
          <rPr>
            <b/>
            <sz val="9"/>
            <color indexed="81"/>
            <rFont val="Tahoma"/>
            <family val="2"/>
          </rPr>
          <t>Juan Pardo:</t>
        </r>
        <r>
          <rPr>
            <sz val="9"/>
            <color indexed="81"/>
            <rFont val="Tahoma"/>
            <family val="2"/>
          </rPr>
          <t xml:space="preserve">
Formato: AAAAMMDD</t>
        </r>
      </text>
    </comment>
    <comment ref="D185"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5"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5" authorId="0" shapeId="0">
      <text>
        <r>
          <rPr>
            <b/>
            <sz val="9"/>
            <color indexed="81"/>
            <rFont val="Tahoma"/>
            <family val="2"/>
          </rPr>
          <t>Juan Pardo:</t>
        </r>
        <r>
          <rPr>
            <sz val="9"/>
            <color indexed="81"/>
            <rFont val="Tahoma"/>
            <family val="2"/>
          </rPr>
          <t xml:space="preserve">
Formato: AAAAMMDD</t>
        </r>
      </text>
    </comment>
    <comment ref="D186"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6"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6" authorId="0" shapeId="0">
      <text>
        <r>
          <rPr>
            <b/>
            <sz val="9"/>
            <color indexed="81"/>
            <rFont val="Tahoma"/>
            <family val="2"/>
          </rPr>
          <t>Juan Pardo:</t>
        </r>
        <r>
          <rPr>
            <sz val="9"/>
            <color indexed="81"/>
            <rFont val="Tahoma"/>
            <family val="2"/>
          </rPr>
          <t xml:space="preserve">
Formato: AAAAMMDD</t>
        </r>
      </text>
    </comment>
    <comment ref="D187"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7"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7" authorId="0" shapeId="0">
      <text>
        <r>
          <rPr>
            <b/>
            <sz val="9"/>
            <color indexed="81"/>
            <rFont val="Tahoma"/>
            <family val="2"/>
          </rPr>
          <t>Juan Pardo:</t>
        </r>
        <r>
          <rPr>
            <sz val="9"/>
            <color indexed="81"/>
            <rFont val="Tahoma"/>
            <family val="2"/>
          </rPr>
          <t xml:space="preserve">
Formato: AAAAMMDD</t>
        </r>
      </text>
    </comment>
    <comment ref="D188"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8"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8" authorId="0" shapeId="0">
      <text>
        <r>
          <rPr>
            <b/>
            <sz val="9"/>
            <color indexed="81"/>
            <rFont val="Tahoma"/>
            <family val="2"/>
          </rPr>
          <t>Juan Pardo:</t>
        </r>
        <r>
          <rPr>
            <sz val="9"/>
            <color indexed="81"/>
            <rFont val="Tahoma"/>
            <family val="2"/>
          </rPr>
          <t xml:space="preserve">
Formato: AAAAMMDD</t>
        </r>
      </text>
    </comment>
    <comment ref="D189"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89"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89" authorId="0" shapeId="0">
      <text>
        <r>
          <rPr>
            <b/>
            <sz val="9"/>
            <color indexed="81"/>
            <rFont val="Tahoma"/>
            <family val="2"/>
          </rPr>
          <t>Juan Pardo:</t>
        </r>
        <r>
          <rPr>
            <sz val="9"/>
            <color indexed="81"/>
            <rFont val="Tahoma"/>
            <family val="2"/>
          </rPr>
          <t xml:space="preserve">
Formato: AAAAMMDD</t>
        </r>
      </text>
    </comment>
    <comment ref="D190"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90"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90" authorId="0" shapeId="0">
      <text>
        <r>
          <rPr>
            <b/>
            <sz val="9"/>
            <color indexed="81"/>
            <rFont val="Tahoma"/>
            <family val="2"/>
          </rPr>
          <t>Juan Pardo:</t>
        </r>
        <r>
          <rPr>
            <sz val="9"/>
            <color indexed="81"/>
            <rFont val="Tahoma"/>
            <family val="2"/>
          </rPr>
          <t xml:space="preserve">
Formato: AAAAMMDD</t>
        </r>
      </text>
    </comment>
    <comment ref="D191" authorId="0" shapeId="0">
      <text>
        <r>
          <rPr>
            <b/>
            <sz val="9"/>
            <color indexed="81"/>
            <rFont val="Tahoma"/>
            <family val="2"/>
          </rPr>
          <t>Juan Pardo:</t>
        </r>
        <r>
          <rPr>
            <sz val="9"/>
            <color indexed="81"/>
            <rFont val="Tahoma"/>
            <family val="2"/>
          </rPr>
          <t xml:space="preserve">
Para el caso "Contador" el Cuit debe ser el mismo para todos los registros. Solo se admite que participe 1 Contador.
En los demas casos se admite mas de un CUIT</t>
        </r>
      </text>
    </comment>
    <comment ref="E191" authorId="0" shapeId="0">
      <text>
        <r>
          <rPr>
            <b/>
            <sz val="9"/>
            <color indexed="81"/>
            <rFont val="Tahoma"/>
            <family val="2"/>
          </rPr>
          <t>Juan Pardo:</t>
        </r>
        <r>
          <rPr>
            <sz val="9"/>
            <color indexed="81"/>
            <rFont val="Tahoma"/>
            <family val="2"/>
          </rPr>
          <t xml:space="preserve">
Este valor debe corresponderse con el/los indicados en el campo "Numero de Identificacion del Bien u Obra"
</t>
        </r>
      </text>
    </comment>
    <comment ref="G191" authorId="0" shapeId="0">
      <text>
        <r>
          <rPr>
            <b/>
            <sz val="9"/>
            <color indexed="81"/>
            <rFont val="Tahoma"/>
            <family val="2"/>
          </rPr>
          <t>Juan Pardo:</t>
        </r>
        <r>
          <rPr>
            <sz val="9"/>
            <color indexed="81"/>
            <rFont val="Tahoma"/>
            <family val="2"/>
          </rPr>
          <t xml:space="preserve">
Formato: AAAAMMDD</t>
        </r>
      </text>
    </comment>
  </commentList>
</comments>
</file>

<file path=xl/sharedStrings.xml><?xml version="1.0" encoding="utf-8"?>
<sst xmlns="http://schemas.openxmlformats.org/spreadsheetml/2006/main" count="491" uniqueCount="391">
  <si>
    <t>MARCA AGENTE DE RETENCIÓN</t>
  </si>
  <si>
    <t>S</t>
  </si>
  <si>
    <t>N</t>
  </si>
  <si>
    <t>Posicion 1</t>
  </si>
  <si>
    <t>Posicion 2</t>
  </si>
  <si>
    <t xml:space="preserve">Instalaciones </t>
  </si>
  <si>
    <t xml:space="preserve">Mejora </t>
  </si>
  <si>
    <t>Tipo_Concepto</t>
  </si>
  <si>
    <t>Nombres de las listas</t>
  </si>
  <si>
    <t>de la primera columna</t>
  </si>
  <si>
    <t>Nivel 1</t>
  </si>
  <si>
    <t>Bienes_De_Capital_Nuevo</t>
  </si>
  <si>
    <t>Bienes_De_Capital_Usado</t>
  </si>
  <si>
    <t xml:space="preserve">Obra_Nueva  </t>
  </si>
  <si>
    <t>BIENES</t>
  </si>
  <si>
    <t xml:space="preserve">SERVICIOS </t>
  </si>
  <si>
    <t xml:space="preserve">INSTALACIONES </t>
  </si>
  <si>
    <t xml:space="preserve">COMUNICACIONES </t>
  </si>
  <si>
    <t xml:space="preserve">GAS </t>
  </si>
  <si>
    <t xml:space="preserve">TRANSPORTE   </t>
  </si>
  <si>
    <t xml:space="preserve">CLIMATIZACIÓN  </t>
  </si>
  <si>
    <t xml:space="preserve">HIDRAÚLICAS  </t>
  </si>
  <si>
    <t xml:space="preserve">ELÉCTRICAS   </t>
  </si>
  <si>
    <t xml:space="preserve">OTROS BIENES MUEBLES </t>
  </si>
  <si>
    <t xml:space="preserve">RODADOS NO AUTOMÓVILES   </t>
  </si>
  <si>
    <t xml:space="preserve">REPRODUCTORES   </t>
  </si>
  <si>
    <t xml:space="preserve">MAQUINARIAS Y EQUIPOS    </t>
  </si>
  <si>
    <t>Jujuy</t>
  </si>
  <si>
    <t>Formosa</t>
  </si>
  <si>
    <t xml:space="preserve">TABLA ‘PROVINCIAS’ Código Descripción </t>
  </si>
  <si>
    <t xml:space="preserve">Ciudad Autónoma de Buenos Aires </t>
  </si>
  <si>
    <t xml:space="preserve">Buenos Aires </t>
  </si>
  <si>
    <t xml:space="preserve">Catamarca </t>
  </si>
  <si>
    <t xml:space="preserve">Córdoba </t>
  </si>
  <si>
    <t xml:space="preserve">Corrientes </t>
  </si>
  <si>
    <t xml:space="preserve">Entre Ríos </t>
  </si>
  <si>
    <t xml:space="preserve">Mendoza </t>
  </si>
  <si>
    <t xml:space="preserve">La Rioja </t>
  </si>
  <si>
    <t xml:space="preserve">Salta </t>
  </si>
  <si>
    <t xml:space="preserve">San Juan </t>
  </si>
  <si>
    <t xml:space="preserve">San Luis </t>
  </si>
  <si>
    <t xml:space="preserve">Santa Fe </t>
  </si>
  <si>
    <t xml:space="preserve">Santiago del Estero </t>
  </si>
  <si>
    <t xml:space="preserve">Tucumán </t>
  </si>
  <si>
    <t xml:space="preserve">Chaco </t>
  </si>
  <si>
    <t xml:space="preserve">Chubut </t>
  </si>
  <si>
    <t xml:space="preserve">Misiones </t>
  </si>
  <si>
    <t xml:space="preserve">Neuquén </t>
  </si>
  <si>
    <t>La Pampa</t>
  </si>
  <si>
    <t xml:space="preserve">Río Negro </t>
  </si>
  <si>
    <t xml:space="preserve">Santa Cruz </t>
  </si>
  <si>
    <t>Tierra del Fuego</t>
  </si>
  <si>
    <t>TIPO HABILITACION</t>
  </si>
  <si>
    <t>Parcial</t>
  </si>
  <si>
    <t>Total</t>
  </si>
  <si>
    <t>P</t>
  </si>
  <si>
    <t>T</t>
  </si>
  <si>
    <t>Periodo Informado</t>
  </si>
  <si>
    <t>Registro Cabecera (tipo 1)</t>
  </si>
  <si>
    <t>Cuit</t>
  </si>
  <si>
    <t>Secuencia</t>
  </si>
  <si>
    <t>Cabecera</t>
  </si>
  <si>
    <t>Registro detalle de los Bienes de Capital u Obras de Infraestructura (tipo 2)</t>
  </si>
  <si>
    <t>Concepto</t>
  </si>
  <si>
    <t>Nro. Expediente</t>
  </si>
  <si>
    <t>Objetivo Productivo</t>
  </si>
  <si>
    <t>Valor referencia bien nuevo</t>
  </si>
  <si>
    <t>Fecha Inicio</t>
  </si>
  <si>
    <t>Puesta en marcha</t>
  </si>
  <si>
    <t>Calle</t>
  </si>
  <si>
    <t>Nª</t>
  </si>
  <si>
    <t>Piso</t>
  </si>
  <si>
    <t>Localidad</t>
  </si>
  <si>
    <t>Provincia</t>
  </si>
  <si>
    <t>#</t>
  </si>
  <si>
    <t>AUXILIAR FORMULAS PARA LA "HOJA2_PruEba2"</t>
  </si>
  <si>
    <t>Identificacion del Concepto (numero del 1 al 5)</t>
  </si>
  <si>
    <t>Identificacion del campo 5 "Identificacion"</t>
  </si>
  <si>
    <t>Descripcion #1</t>
  </si>
  <si>
    <t>Descripcion #2</t>
  </si>
  <si>
    <t>Descripcion #3</t>
  </si>
  <si>
    <t>Descripcion #4</t>
  </si>
  <si>
    <t>Rubro 7 comprobantes (tipo 3)</t>
  </si>
  <si>
    <t>Detalle de Integrantes y porcentaje de su participacion (tipo 4)</t>
  </si>
  <si>
    <t>Detalle de Profesionales Certificantes y Certificaciones</t>
  </si>
  <si>
    <t>Tipo</t>
  </si>
  <si>
    <t>Tipo de Profesional</t>
  </si>
  <si>
    <t>Contador</t>
  </si>
  <si>
    <t>Ingeniero</t>
  </si>
  <si>
    <t>Arquitecto</t>
  </si>
  <si>
    <t>Maestro Mayor de Obra</t>
  </si>
  <si>
    <t>CUIT Profesional</t>
  </si>
  <si>
    <t>Fecha dictamen</t>
  </si>
  <si>
    <t>Descripcion #5</t>
  </si>
  <si>
    <t>Descripcion #6</t>
  </si>
  <si>
    <t>Descripcion #7</t>
  </si>
  <si>
    <t>Descripcion #8</t>
  </si>
  <si>
    <t>Descripcion #9</t>
  </si>
  <si>
    <t>Descripcion #10</t>
  </si>
  <si>
    <t>Descripcion #11</t>
  </si>
  <si>
    <t>Descripcion #12</t>
  </si>
  <si>
    <t>Descripcion #13</t>
  </si>
  <si>
    <t>Descripcion #14</t>
  </si>
  <si>
    <t>Descripcion #15</t>
  </si>
  <si>
    <t>Descripcion #16</t>
  </si>
  <si>
    <t>Descripcion #17</t>
  </si>
  <si>
    <t xml:space="preserve">TABLA ´COMPROBANTES’ </t>
  </si>
  <si>
    <t>Código</t>
  </si>
  <si>
    <t>Descripción</t>
  </si>
  <si>
    <t>001</t>
  </si>
  <si>
    <t>FACTURAS A</t>
  </si>
  <si>
    <t>002</t>
  </si>
  <si>
    <t>NOTAS DE DEBITO A</t>
  </si>
  <si>
    <t>003</t>
  </si>
  <si>
    <t>NOTAS DE CREDITO A</t>
  </si>
  <si>
    <t>004</t>
  </si>
  <si>
    <t>RECIBOS A</t>
  </si>
  <si>
    <t>005</t>
  </si>
  <si>
    <t>NOTAS DE VENTA AL CONTADO A</t>
  </si>
  <si>
    <t>006</t>
  </si>
  <si>
    <t>FACTURAS B</t>
  </si>
  <si>
    <t>007</t>
  </si>
  <si>
    <t>NOTAS DE DEBITO B</t>
  </si>
  <si>
    <t>008</t>
  </si>
  <si>
    <t>NOTAS DE CREDITO B</t>
  </si>
  <si>
    <t>009</t>
  </si>
  <si>
    <t>RECIBOS B</t>
  </si>
  <si>
    <t>010</t>
  </si>
  <si>
    <t>NOTAS DE VENTA AL CONTADO B</t>
  </si>
  <si>
    <t>011</t>
  </si>
  <si>
    <t>FACTURAS C</t>
  </si>
  <si>
    <t>012</t>
  </si>
  <si>
    <t>NOTAS DE DEBITO C</t>
  </si>
  <si>
    <t>013</t>
  </si>
  <si>
    <t>NOTAS DE CREDITO C</t>
  </si>
  <si>
    <t>015</t>
  </si>
  <si>
    <t>RECIBOS C</t>
  </si>
  <si>
    <t>016</t>
  </si>
  <si>
    <t>NOTAS DE VENTA AL CONTADO C</t>
  </si>
  <si>
    <t>037</t>
  </si>
  <si>
    <t>NOTAS DE DEBITO O DOCUMENTO EQUIVALENTE QUE CUMPLAN CON LA R.G. N° 1415</t>
  </si>
  <si>
    <t>038</t>
  </si>
  <si>
    <t>NOTAS DE CREDITO O DOCUMENTO EQUIVALENTE QUE CUMPLAN CON LA R.G. N° 1415</t>
  </si>
  <si>
    <t>039</t>
  </si>
  <si>
    <t>OTROS COMPROBANTES A QUE CUMPLEN CON LA R G  1415</t>
  </si>
  <si>
    <t>040</t>
  </si>
  <si>
    <r>
      <t xml:space="preserve">OTROS COMPROBANTES B QUE CUMPLAN CON LA R.G. </t>
    </r>
    <r>
      <rPr>
        <b/>
        <sz val="9"/>
        <rFont val="Calibri"/>
        <family val="2"/>
      </rPr>
      <t xml:space="preserve">N° </t>
    </r>
    <r>
      <rPr>
        <sz val="9"/>
        <rFont val="Calibri"/>
        <family val="2"/>
      </rPr>
      <t>1415</t>
    </r>
  </si>
  <si>
    <t>041</t>
  </si>
  <si>
    <t>OTROS COMPROBANTES C QUE CUMPLAN CON LA R.G. N° 1415</t>
  </si>
  <si>
    <t>050</t>
  </si>
  <si>
    <t>051</t>
  </si>
  <si>
    <t>FACTURAS M</t>
  </si>
  <si>
    <t>052</t>
  </si>
  <si>
    <t>NOTAS DE DEBITO M</t>
  </si>
  <si>
    <t>053</t>
  </si>
  <si>
    <t>NOTAS DE CREDITO M</t>
  </si>
  <si>
    <t>054</t>
  </si>
  <si>
    <t>RECIBOS M</t>
  </si>
  <si>
    <t>055</t>
  </si>
  <si>
    <t>NOTAS DE VENTA AL CONTADO M</t>
  </si>
  <si>
    <t>066</t>
  </si>
  <si>
    <t>DESPACHO DE IMPORTACION</t>
  </si>
  <si>
    <t>070</t>
  </si>
  <si>
    <t>081</t>
  </si>
  <si>
    <t>082</t>
  </si>
  <si>
    <t>TIQUE FACTURA B</t>
  </si>
  <si>
    <t>TIQUE FACTURA C</t>
  </si>
  <si>
    <t xml:space="preserve"> TIQUE NOTA DE CREDITO A</t>
  </si>
  <si>
    <t>TIQUE NOTA DE CREDITO B</t>
  </si>
  <si>
    <t>TIQUE NOTA DE CREDITO C</t>
  </si>
  <si>
    <t>TIQUE NOTA DE DEBITO A</t>
  </si>
  <si>
    <t>TIQUE NOTA DE DEBITO B</t>
  </si>
  <si>
    <t>TIQUE NOTA DE DEBITO C</t>
  </si>
  <si>
    <t>TIQUE FACTURA M</t>
  </si>
  <si>
    <t>TIQUE NOTA DE CREDITO M</t>
  </si>
  <si>
    <t>TIQUE NOTA DE DEBITO M</t>
  </si>
  <si>
    <t>RECIBO FACTURA A  (REGIMEN DE FACTURA DE CREDITO)</t>
  </si>
  <si>
    <t>IMPORTACION DE SERVICIOS</t>
  </si>
  <si>
    <t>067</t>
  </si>
  <si>
    <t>RECIBOS FACTURA DE CREDITO R</t>
  </si>
  <si>
    <t>TIQUE FACTURA A / CONTROLADORES FISCALES</t>
  </si>
  <si>
    <t>084</t>
  </si>
  <si>
    <t>085</t>
  </si>
  <si>
    <t>086</t>
  </si>
  <si>
    <t>COMPROBANTE / FACTURA DE SERVICIOS PÚBLICOS / INTERESES FINANCIEROS</t>
  </si>
  <si>
    <t xml:space="preserve">NOTA DE CRÉDITO - SERVICIOS PÚBLICOS / NOTA DE CRÉDITO CONTROLADORES FISCALES </t>
  </si>
  <si>
    <t xml:space="preserve">NOTA DE DÉBITO - SERVICIOS PÚBLICOS </t>
  </si>
  <si>
    <t>Tipo de comprobante</t>
  </si>
  <si>
    <t>Punto de Venta</t>
  </si>
  <si>
    <t>CUIT Emisor</t>
  </si>
  <si>
    <t>Importe neto en $ o Importe total en $</t>
  </si>
  <si>
    <t>Importe IVA Facturado en $</t>
  </si>
  <si>
    <t>Importe IVA Destinado en $</t>
  </si>
  <si>
    <t>Monto Retenido</t>
  </si>
  <si>
    <t>Periodo de Pago</t>
  </si>
  <si>
    <t>Tipo de Rubro 7</t>
  </si>
  <si>
    <t>Cuit Vendedor</t>
  </si>
  <si>
    <t>Medio de Pago</t>
  </si>
  <si>
    <t>Rubro 7 Comprobantes</t>
  </si>
  <si>
    <t>Tipo de Comprobante</t>
  </si>
  <si>
    <t>Auxiliar 2 - va al txt</t>
  </si>
  <si>
    <t>Descripcion #18</t>
  </si>
  <si>
    <t>Descripcion #19</t>
  </si>
  <si>
    <t>Descripcion #20</t>
  </si>
  <si>
    <t>Descripcion #21</t>
  </si>
  <si>
    <t>Descripcion #22</t>
  </si>
  <si>
    <t>Descripcion #23</t>
  </si>
  <si>
    <t>Descripcion #24</t>
  </si>
  <si>
    <t>Descripcion #25</t>
  </si>
  <si>
    <t>Descripcion #26</t>
  </si>
  <si>
    <t>Descripcion #27</t>
  </si>
  <si>
    <t>Descripcion #28</t>
  </si>
  <si>
    <t>Descripcion #29</t>
  </si>
  <si>
    <t>Descripcion #30</t>
  </si>
  <si>
    <t>Descripcion #31</t>
  </si>
  <si>
    <t>Descripcion #32</t>
  </si>
  <si>
    <t>Descripcion #33</t>
  </si>
  <si>
    <t>Descripcion #34</t>
  </si>
  <si>
    <t>Descripcion #35</t>
  </si>
  <si>
    <t>Descripcion #36</t>
  </si>
  <si>
    <t>Descripcion #37</t>
  </si>
  <si>
    <t>Descripcion #38</t>
  </si>
  <si>
    <t>Descripcion #39</t>
  </si>
  <si>
    <t>Descripcion #40</t>
  </si>
  <si>
    <t>Descripcion #41</t>
  </si>
  <si>
    <t>Descripcion #42</t>
  </si>
  <si>
    <t>Descripcion #43</t>
  </si>
  <si>
    <t>Descripcion #44</t>
  </si>
  <si>
    <t>Descripcion #45</t>
  </si>
  <si>
    <t>Descripcion #46</t>
  </si>
  <si>
    <t>Descripcion #47</t>
  </si>
  <si>
    <t>Descripcion #48</t>
  </si>
  <si>
    <t>Descripcion #49</t>
  </si>
  <si>
    <t>Descripcion #50</t>
  </si>
  <si>
    <t>Descripcion #51</t>
  </si>
  <si>
    <t>Descripcion #52</t>
  </si>
  <si>
    <t>Descripcion #53</t>
  </si>
  <si>
    <t>Descripcion #54</t>
  </si>
  <si>
    <t>Descripcion #55</t>
  </si>
  <si>
    <t>Descripcion #56</t>
  </si>
  <si>
    <t>Descripcion #57</t>
  </si>
  <si>
    <t>Descripcion #58</t>
  </si>
  <si>
    <t>Descripcion #59</t>
  </si>
  <si>
    <t>Descripcion #60</t>
  </si>
  <si>
    <t>Descripcion #61</t>
  </si>
  <si>
    <t>Descripcion #62</t>
  </si>
  <si>
    <t>Descripcion #63</t>
  </si>
  <si>
    <t>Descripcion #64</t>
  </si>
  <si>
    <t>Descripcion #65</t>
  </si>
  <si>
    <t>Descripcion #66</t>
  </si>
  <si>
    <t>Descripcion #67</t>
  </si>
  <si>
    <t>Descripcion #68</t>
  </si>
  <si>
    <t>Descripcion #69</t>
  </si>
  <si>
    <t>Descripcion #70</t>
  </si>
  <si>
    <t>Descripcion #71</t>
  </si>
  <si>
    <t>Descripcion #72</t>
  </si>
  <si>
    <t>Descripcion #73</t>
  </si>
  <si>
    <t>Descripcion #74</t>
  </si>
  <si>
    <t>Descripcion #75</t>
  </si>
  <si>
    <t>Descripcion #76</t>
  </si>
  <si>
    <t>Descripcion #77</t>
  </si>
  <si>
    <t>Descripcion #78</t>
  </si>
  <si>
    <t>Descripcion #79</t>
  </si>
  <si>
    <t>Descripcion #80</t>
  </si>
  <si>
    <t>Descripcion #81</t>
  </si>
  <si>
    <t>Descripcion #82</t>
  </si>
  <si>
    <t>Descripcion #83</t>
  </si>
  <si>
    <t>Descripcion #84</t>
  </si>
  <si>
    <t>Descripcion #85</t>
  </si>
  <si>
    <t>Descripcion #86</t>
  </si>
  <si>
    <t>Descripcion #87</t>
  </si>
  <si>
    <t>Descripcion #88</t>
  </si>
  <si>
    <t>Descripcion #89</t>
  </si>
  <si>
    <t>Descripcion #90</t>
  </si>
  <si>
    <t>Descripcion #91</t>
  </si>
  <si>
    <t>Descripcion #92</t>
  </si>
  <si>
    <t>Descripcion #93</t>
  </si>
  <si>
    <t>Descripcion #94</t>
  </si>
  <si>
    <t>Descripcion #95</t>
  </si>
  <si>
    <t>Descripcion #96</t>
  </si>
  <si>
    <t>Descripcion #97</t>
  </si>
  <si>
    <t>Descripcion #98</t>
  </si>
  <si>
    <t>Descripcion #99</t>
  </si>
  <si>
    <t>Descripcion #100</t>
  </si>
  <si>
    <t>Parte Entera</t>
  </si>
  <si>
    <t>Parte Decimal</t>
  </si>
  <si>
    <t>Periodo DDJJ IVA</t>
  </si>
  <si>
    <t xml:space="preserve">TABLA ´MOTIVOS DE NO RETENCION’ Código Descripción </t>
  </si>
  <si>
    <t xml:space="preserve">Sujeto con Certificado de exclusión </t>
  </si>
  <si>
    <t xml:space="preserve">Pago mínimo no sujeto a retención </t>
  </si>
  <si>
    <t>Comprobante no retenido por agente de retención reciente</t>
  </si>
  <si>
    <t xml:space="preserve">Operaciones de Canje o Permuta </t>
  </si>
  <si>
    <t>Sujeto excluido - R.G.2854/10 Art. 2 inc.b y c</t>
  </si>
  <si>
    <t>Objeto no alcanzado (Por actividad)</t>
  </si>
  <si>
    <t>Sin Retencion</t>
  </si>
  <si>
    <t>Agente de Retencion</t>
  </si>
  <si>
    <t>Tabla Tipo_de_rubro_7</t>
  </si>
  <si>
    <t>Tipo de Credito Fiscal</t>
  </si>
  <si>
    <t>Directo</t>
  </si>
  <si>
    <t>Indirecto</t>
  </si>
  <si>
    <t>D</t>
  </si>
  <si>
    <t>I</t>
  </si>
  <si>
    <t xml:space="preserve">Depósitos en cuentas de entidades financieras  </t>
  </si>
  <si>
    <t xml:space="preserve">Giros o transferencias bancarias  </t>
  </si>
  <si>
    <t xml:space="preserve">cheques o cheques cancelatorios  </t>
  </si>
  <si>
    <t xml:space="preserve">Tarjeta de crédito, compra o débito  </t>
  </si>
  <si>
    <t xml:space="preserve">Factura de crédito  </t>
  </si>
  <si>
    <t xml:space="preserve">Endoso de cheque  </t>
  </si>
  <si>
    <t>Otros procedimientos autorizados por el P.E.N</t>
  </si>
  <si>
    <t xml:space="preserve">TABLA ´MEDIOS DE PAGOS’ </t>
  </si>
  <si>
    <t>Auxiliar1 - columna E</t>
  </si>
  <si>
    <t>Integrante #1</t>
  </si>
  <si>
    <t>Integrante #2</t>
  </si>
  <si>
    <t>Integrante #3</t>
  </si>
  <si>
    <t>Integrante #4</t>
  </si>
  <si>
    <t>Integrante #5</t>
  </si>
  <si>
    <t>Integrante #6</t>
  </si>
  <si>
    <t>Integrante #7</t>
  </si>
  <si>
    <t>Integrante #8</t>
  </si>
  <si>
    <t>Integrante #9</t>
  </si>
  <si>
    <t>Integrante #10</t>
  </si>
  <si>
    <t>Integrante #11</t>
  </si>
  <si>
    <t>Integrante #12</t>
  </si>
  <si>
    <t>Integrante #13</t>
  </si>
  <si>
    <t>Integrante #14</t>
  </si>
  <si>
    <t>Integrante #15</t>
  </si>
  <si>
    <t>Integrante #16</t>
  </si>
  <si>
    <t>Integrante #17</t>
  </si>
  <si>
    <t>Integrante #18</t>
  </si>
  <si>
    <t>Integrante #19</t>
  </si>
  <si>
    <t>Integrante #20</t>
  </si>
  <si>
    <t>Integrante #21</t>
  </si>
  <si>
    <t>Integrante #22</t>
  </si>
  <si>
    <t>Integrante #23</t>
  </si>
  <si>
    <t>Integrante #24</t>
  </si>
  <si>
    <t>Integrante #25</t>
  </si>
  <si>
    <t>Porcentaje de participacion</t>
  </si>
  <si>
    <t>Auxiliar</t>
  </si>
  <si>
    <t>Suma de los porcentajes</t>
  </si>
  <si>
    <t>Los porcentajes de participacion informados son inferiores al 100%</t>
  </si>
  <si>
    <t>Los porcentajes de participacion informados son superiores al 100%</t>
  </si>
  <si>
    <t>Los porcentajes de participacion informados son iguales al 100%</t>
  </si>
  <si>
    <t>Ingreso de Datos Manuales</t>
  </si>
  <si>
    <t>Descarga del manual (Desde la pagina de AFIP)</t>
  </si>
  <si>
    <t>Cero</t>
  </si>
  <si>
    <t>Pasos a seguis: complete los siguientes campos</t>
  </si>
  <si>
    <t>completar correctamente campos del "Rubro 7"</t>
  </si>
  <si>
    <t xml:space="preserve">Una vez que finalizó con la carga de datos, en la hoja de trabajo "Auxiliar_TXT" </t>
  </si>
  <si>
    <t>Planilla de Excel NO comercial - Version beta 1.01/2017 -  Ing. Juan Ignacio Pardo</t>
  </si>
  <si>
    <t>Una vez realizado esto, copie la informacion resultante en el programa de texto que utilice para</t>
  </si>
  <si>
    <t>En la hoja de trabajo "TXT" elimine las filas (renglones) que se encuentren en blanco o cuyo  valor sea 0.</t>
  </si>
  <si>
    <t>Manual Régimen de Fomento de Inversiones</t>
  </si>
  <si>
    <t>Deberá tener presente la Tabla "Cuit Pais" para</t>
  </si>
  <si>
    <t>Detalle de Integrantes y porcentaje de su participación (tipo 4)</t>
  </si>
  <si>
    <t>debe seleccionar toda la columna A y copiarla en la solapa "TXT".</t>
  </si>
  <si>
    <t>en blanco (al final en general).</t>
  </si>
  <si>
    <t>hacer la programación ante la AFIP.</t>
  </si>
  <si>
    <t xml:space="preserve">Notar que al "pegar" la confeccion final debe ser en renglones correlativos. </t>
  </si>
  <si>
    <t>Corroborar que la cantidad de campos sea igual a la ingresada y que en el Bloc de Notas no existan líneas</t>
  </si>
  <si>
    <t>Por favor tenga a mano el "Manual Régimen de Fomento" disponible en AFIP</t>
  </si>
  <si>
    <t>Número de Identificación</t>
  </si>
  <si>
    <t>Identificación</t>
  </si>
  <si>
    <t>Marca Agente de Retención</t>
  </si>
  <si>
    <t>Código Impuesto</t>
  </si>
  <si>
    <t>Código de Concepto</t>
  </si>
  <si>
    <t>Número de Formulario</t>
  </si>
  <si>
    <t>Versión del sistema</t>
  </si>
  <si>
    <t>Vida útil remanente</t>
  </si>
  <si>
    <t>Vida útil total años</t>
  </si>
  <si>
    <t>Tipo Habilitación</t>
  </si>
  <si>
    <t>Código Postal</t>
  </si>
  <si>
    <t>Fecha de comprobante / Fecha de Depósito</t>
  </si>
  <si>
    <t>Número de comprobante o Despacho</t>
  </si>
  <si>
    <t>Posición Arancelaria</t>
  </si>
  <si>
    <t>Ítem</t>
  </si>
  <si>
    <t>Denominación de Emisor</t>
  </si>
  <si>
    <t>Descripción del Bien</t>
  </si>
  <si>
    <t>Validación</t>
  </si>
  <si>
    <t>Motivo de No Retención</t>
  </si>
  <si>
    <t>Resolución General</t>
  </si>
  <si>
    <t>Identifica Tipo de Crédito Fiscal</t>
  </si>
  <si>
    <t>Denominación Vendedor</t>
  </si>
  <si>
    <t>Código de Régimen</t>
  </si>
  <si>
    <t>Número de Certificado</t>
  </si>
  <si>
    <t>Número de Identificación del Bien U Obra</t>
  </si>
  <si>
    <t>Los suma de la participación de todos los integrandes debe ser igual al 100%</t>
  </si>
  <si>
    <t>Celda de verificación -&gt;</t>
  </si>
  <si>
    <t>Porcentaje de Participación</t>
  </si>
  <si>
    <t xml:space="preserve">Número de Identificación </t>
  </si>
  <si>
    <t>Código Identificación Dictamen</t>
  </si>
  <si>
    <t>Jurisdicción Consejo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</si>
</sst>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0"/>
  </numFmts>
  <fonts count="16"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i/>
      <sz val="11"/>
      <color theme="1"/>
      <name val="Calibri"/>
      <family val="2"/>
      <scheme val="minor"/>
    </font>
    <font>
      <b/>
      <i/>
      <u/>
      <sz val="11"/>
      <color theme="1"/>
      <name val="Calibri"/>
      <family val="2"/>
      <scheme val="minor"/>
    </font>
    <font>
      <sz val="10"/>
      <name val="Calibri"/>
      <family val="2"/>
    </font>
    <font>
      <b/>
      <sz val="9"/>
      <name val="Calibri"/>
      <family val="2"/>
    </font>
    <font>
      <sz val="9"/>
      <name val="Calibri"/>
      <family val="2"/>
    </font>
    <font>
      <b/>
      <sz val="11"/>
      <color theme="1"/>
      <name val="Calibri"/>
      <family val="2"/>
      <scheme val="minor"/>
    </font>
    <font>
      <b/>
      <u/>
      <sz val="14"/>
      <color theme="1"/>
      <name val="Calibri"/>
      <family val="2"/>
      <scheme val="minor"/>
    </font>
    <font>
      <b/>
      <i/>
      <u/>
      <sz val="12"/>
      <color theme="1"/>
      <name val="Calibri"/>
      <family val="2"/>
      <scheme val="minor"/>
    </font>
    <font>
      <u/>
      <sz val="11"/>
      <color theme="10"/>
      <name val="Calibri"/>
      <family val="2"/>
      <scheme val="minor"/>
    </font>
    <font>
      <b/>
      <u/>
      <sz val="9"/>
      <color indexed="81"/>
      <name val="Tahoma"/>
      <family val="2"/>
    </font>
    <font>
      <sz val="11"/>
      <color theme="0"/>
      <name val="Calibri"/>
      <family val="2"/>
      <scheme val="minor"/>
    </font>
    <font>
      <sz val="9"/>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rgb="FFFF0000"/>
        <bgColor indexed="64"/>
      </patternFill>
    </fill>
    <fill>
      <patternFill patternType="solid">
        <fgColor theme="2"/>
        <bgColor indexed="64"/>
      </patternFill>
    </fill>
    <fill>
      <patternFill patternType="solid">
        <fgColor rgb="FF1989C1"/>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75">
    <xf numFmtId="0" fontId="0" fillId="0" borderId="0" xfId="0"/>
    <xf numFmtId="164" fontId="0" fillId="0" borderId="0" xfId="0" applyNumberFormat="1"/>
    <xf numFmtId="1" fontId="0" fillId="0" borderId="0" xfId="0" applyNumberFormat="1"/>
    <xf numFmtId="0" fontId="0" fillId="0" borderId="0" xfId="0" applyProtection="1">
      <protection locked="0"/>
    </xf>
    <xf numFmtId="0" fontId="0" fillId="0" borderId="0" xfId="0" applyFill="1" applyProtection="1">
      <protection locked="0"/>
    </xf>
    <xf numFmtId="0" fontId="5" fillId="0" borderId="0" xfId="0" applyFont="1" applyProtection="1">
      <protection locked="0"/>
    </xf>
    <xf numFmtId="0" fontId="0" fillId="0" borderId="0" xfId="0" applyAlignment="1">
      <alignment horizontal="center"/>
    </xf>
    <xf numFmtId="0" fontId="0" fillId="0" borderId="0" xfId="0" applyAlignment="1">
      <alignment horizontal="center" wrapText="1"/>
    </xf>
    <xf numFmtId="1" fontId="0" fillId="0" borderId="0" xfId="0" applyNumberFormat="1" applyProtection="1">
      <protection locked="0"/>
    </xf>
    <xf numFmtId="164" fontId="0" fillId="0" borderId="0" xfId="0" applyNumberFormat="1" applyProtection="1">
      <protection locked="0"/>
    </xf>
    <xf numFmtId="0" fontId="0" fillId="0" borderId="0" xfId="0" applyAlignment="1" applyProtection="1">
      <alignment wrapText="1"/>
      <protection locked="0"/>
    </xf>
    <xf numFmtId="0" fontId="0" fillId="0" borderId="0" xfId="0"/>
    <xf numFmtId="0" fontId="6" fillId="0" borderId="1" xfId="0" applyFont="1" applyBorder="1" applyAlignment="1">
      <alignment horizontal="center"/>
    </xf>
    <xf numFmtId="0" fontId="6" fillId="0" borderId="1" xfId="0" applyFont="1" applyBorder="1"/>
    <xf numFmtId="0" fontId="6" fillId="0" borderId="1" xfId="0" applyFont="1" applyFill="1" applyBorder="1" applyAlignment="1">
      <alignment horizontal="center"/>
    </xf>
    <xf numFmtId="0" fontId="4" fillId="2" borderId="0" xfId="0" applyFont="1" applyFill="1" applyAlignment="1">
      <alignment horizontal="center"/>
    </xf>
    <xf numFmtId="0" fontId="4" fillId="2" borderId="0" xfId="0" applyFont="1" applyFill="1" applyAlignment="1">
      <alignment horizontal="left"/>
    </xf>
    <xf numFmtId="167" fontId="0" fillId="0" borderId="0" xfId="0" applyNumberFormat="1"/>
    <xf numFmtId="0" fontId="0" fillId="0" borderId="0" xfId="0" applyAlignment="1" applyProtection="1">
      <alignment horizontal="center"/>
      <protection locked="0"/>
    </xf>
    <xf numFmtId="0" fontId="0" fillId="0" borderId="0" xfId="0" applyAlignment="1" applyProtection="1">
      <alignment horizontal="center" wrapText="1"/>
      <protection locked="0"/>
    </xf>
    <xf numFmtId="2" fontId="0" fillId="0" borderId="0" xfId="0" applyNumberFormat="1" applyProtection="1">
      <protection locked="0"/>
    </xf>
    <xf numFmtId="2" fontId="0" fillId="0" borderId="0" xfId="0" applyNumberFormat="1"/>
    <xf numFmtId="0" fontId="10" fillId="0" borderId="0" xfId="0" applyFont="1" applyProtection="1">
      <protection locked="0"/>
    </xf>
    <xf numFmtId="0" fontId="0" fillId="0" borderId="0" xfId="0" applyFont="1" applyProtection="1">
      <protection locked="0"/>
    </xf>
    <xf numFmtId="0" fontId="4" fillId="0" borderId="2" xfId="0" applyFont="1" applyBorder="1" applyAlignment="1" applyProtection="1">
      <alignment horizontal="center"/>
      <protection locked="0"/>
    </xf>
    <xf numFmtId="164" fontId="0" fillId="0" borderId="2" xfId="0" applyNumberFormat="1" applyFill="1" applyBorder="1" applyAlignment="1" applyProtection="1">
      <alignment horizontal="center"/>
    </xf>
    <xf numFmtId="0" fontId="0" fillId="0" borderId="2" xfId="0"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2" xfId="0" applyFill="1" applyBorder="1" applyAlignment="1" applyProtection="1">
      <alignment horizontal="center"/>
    </xf>
    <xf numFmtId="165" fontId="0" fillId="0" borderId="2" xfId="0" applyNumberFormat="1" applyFill="1" applyBorder="1" applyAlignment="1" applyProtection="1">
      <alignment horizontal="center"/>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164" fontId="0" fillId="0" borderId="2" xfId="0" applyNumberFormat="1" applyFill="1" applyBorder="1" applyAlignment="1" applyProtection="1">
      <alignment horizontal="center" vertical="center"/>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1" fontId="0" fillId="0" borderId="2" xfId="0" applyNumberFormat="1" applyBorder="1" applyAlignment="1" applyProtection="1">
      <alignment horizontal="center" vertical="center" wrapText="1"/>
      <protection locked="0"/>
    </xf>
    <xf numFmtId="167" fontId="0" fillId="0" borderId="2" xfId="0" applyNumberFormat="1"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11" fillId="0" borderId="0" xfId="0" applyFont="1" applyProtection="1">
      <protection locked="0"/>
    </xf>
    <xf numFmtId="0" fontId="11" fillId="0" borderId="0" xfId="0" applyFont="1" applyAlignment="1" applyProtection="1">
      <alignment vertical="top"/>
      <protection locked="0"/>
    </xf>
    <xf numFmtId="0" fontId="4" fillId="0" borderId="2" xfId="0" applyFont="1" applyBorder="1" applyAlignment="1" applyProtection="1">
      <alignment horizontal="center" vertical="center"/>
      <protection locked="0"/>
    </xf>
    <xf numFmtId="0" fontId="0" fillId="0" borderId="2" xfId="1" applyNumberFormat="1" applyFont="1" applyBorder="1" applyAlignment="1" applyProtection="1">
      <alignment horizontal="center" vertical="center"/>
      <protection locked="0"/>
    </xf>
    <xf numFmtId="1" fontId="0" fillId="0" borderId="2" xfId="0" applyNumberFormat="1" applyBorder="1" applyAlignment="1" applyProtection="1">
      <alignment horizontal="center" vertical="center"/>
      <protection locked="0"/>
    </xf>
    <xf numFmtId="2" fontId="5" fillId="0" borderId="0" xfId="0" applyNumberFormat="1" applyFont="1" applyProtection="1">
      <protection locked="0"/>
    </xf>
    <xf numFmtId="0" fontId="0" fillId="0" borderId="0" xfId="0" applyProtection="1">
      <protection hidden="1"/>
    </xf>
    <xf numFmtId="164" fontId="0" fillId="0" borderId="2" xfId="0" applyNumberFormat="1" applyBorder="1" applyAlignment="1" applyProtection="1">
      <alignment horizontal="center"/>
      <protection locked="0"/>
    </xf>
    <xf numFmtId="164" fontId="0" fillId="0" borderId="0" xfId="0" applyNumberFormat="1" applyFill="1" applyProtection="1">
      <protection locked="0"/>
    </xf>
    <xf numFmtId="165" fontId="0" fillId="0" borderId="0" xfId="0" applyNumberFormat="1" applyFill="1" applyProtection="1">
      <protection locked="0"/>
    </xf>
    <xf numFmtId="49" fontId="0" fillId="0" borderId="2" xfId="0" applyNumberFormat="1" applyBorder="1" applyAlignment="1" applyProtection="1">
      <alignment horizontal="center"/>
      <protection locked="0"/>
    </xf>
    <xf numFmtId="49" fontId="0" fillId="0" borderId="2" xfId="0" applyNumberFormat="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49" fontId="0" fillId="0" borderId="0" xfId="0" applyNumberFormat="1" applyBorder="1" applyAlignment="1" applyProtection="1">
      <alignment horizontal="center" vertical="center"/>
      <protection locked="0"/>
    </xf>
    <xf numFmtId="0" fontId="0" fillId="0" borderId="0" xfId="0" applyProtection="1">
      <protection locked="0" hidden="1"/>
    </xf>
    <xf numFmtId="0" fontId="12" fillId="0" borderId="0" xfId="2"/>
    <xf numFmtId="0" fontId="12" fillId="0" borderId="0" xfId="2" applyProtection="1"/>
    <xf numFmtId="0" fontId="12" fillId="0" borderId="0" xfId="2" applyProtection="1">
      <protection locked="0"/>
    </xf>
    <xf numFmtId="0" fontId="12" fillId="0" borderId="0" xfId="2" applyAlignment="1" applyProtection="1">
      <alignment vertical="top"/>
      <protection locked="0"/>
    </xf>
    <xf numFmtId="0" fontId="4" fillId="0" borderId="2" xfId="0" applyFont="1" applyFill="1" applyBorder="1" applyAlignment="1" applyProtection="1">
      <alignment horizontal="center" vertical="center"/>
      <protection locked="0"/>
    </xf>
    <xf numFmtId="0" fontId="0" fillId="0" borderId="0" xfId="0" applyBorder="1" applyAlignment="1"/>
    <xf numFmtId="0" fontId="14" fillId="0" borderId="0" xfId="0" applyFont="1" applyProtection="1">
      <protection locked="0"/>
    </xf>
    <xf numFmtId="0" fontId="14" fillId="0" borderId="0" xfId="0" applyFont="1" applyProtection="1">
      <protection hidden="1"/>
    </xf>
    <xf numFmtId="164" fontId="14" fillId="0" borderId="0" xfId="0" applyNumberFormat="1" applyFont="1" applyProtection="1">
      <protection hidden="1"/>
    </xf>
    <xf numFmtId="164" fontId="14" fillId="0" borderId="0" xfId="0" applyNumberFormat="1" applyFont="1" applyProtection="1">
      <protection locked="0"/>
    </xf>
    <xf numFmtId="0" fontId="0" fillId="3" borderId="0" xfId="0" applyFill="1" applyProtection="1">
      <protection hidden="1"/>
    </xf>
    <xf numFmtId="0" fontId="0" fillId="0" borderId="2" xfId="0" applyBorder="1" applyAlignment="1" applyProtection="1">
      <alignment horizontal="center" vertical="center"/>
      <protection hidden="1"/>
    </xf>
    <xf numFmtId="0" fontId="0" fillId="0" borderId="2" xfId="0" applyBorder="1" applyProtection="1">
      <protection hidden="1"/>
    </xf>
    <xf numFmtId="0" fontId="15" fillId="4" borderId="0" xfId="0" applyFont="1" applyFill="1" applyAlignment="1">
      <alignment horizontal="center" vertical="center" wrapText="1"/>
    </xf>
    <xf numFmtId="0" fontId="15" fillId="4" borderId="0" xfId="0" applyFont="1" applyFill="1" applyAlignment="1">
      <alignment horizontal="center" vertical="center"/>
    </xf>
    <xf numFmtId="0" fontId="0" fillId="5" borderId="0" xfId="0" applyFill="1" applyBorder="1" applyAlignment="1">
      <alignment horizont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cellXfs>
  <cellStyles count="3">
    <cellStyle name="Hipervínculo" xfId="2" builtinId="8"/>
    <cellStyle name="Normal" xfId="0" builtinId="0"/>
    <cellStyle name="Porcentaje" xfId="1" builtinId="5"/>
  </cellStyles>
  <dxfs count="102">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1989C1"/>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19</xdr:row>
          <xdr:rowOff>38100</xdr:rowOff>
        </xdr:from>
        <xdr:to>
          <xdr:col>8</xdr:col>
          <xdr:colOff>314325</xdr:colOff>
          <xdr:row>22</xdr:row>
          <xdr:rowOff>152400</xdr:rowOff>
        </xdr:to>
        <xdr:sp macro="" textlink="">
          <xdr:nvSpPr>
            <xdr:cNvPr id="13314" name="Object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twoCellAnchor editAs="oneCell">
    <xdr:from>
      <xdr:col>2</xdr:col>
      <xdr:colOff>131930</xdr:colOff>
      <xdr:row>0</xdr:row>
      <xdr:rowOff>28575</xdr:rowOff>
    </xdr:from>
    <xdr:to>
      <xdr:col>8</xdr:col>
      <xdr:colOff>85725</xdr:colOff>
      <xdr:row>6</xdr:row>
      <xdr:rowOff>145268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3930" y="28575"/>
          <a:ext cx="4525795" cy="12596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fip.gob.ar/PYMES/documentos/ManualR%C3%A9gimendeFomentodeInversionPYMES.pdf"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K38"/>
  <sheetViews>
    <sheetView showGridLines="0" tabSelected="1" topLeftCell="B1" workbookViewId="0">
      <selection activeCell="H16" sqref="H16"/>
    </sheetView>
  </sheetViews>
  <sheetFormatPr baseColWidth="10" defaultColWidth="0" defaultRowHeight="15" zeroHeight="1" x14ac:dyDescent="0.25"/>
  <cols>
    <col min="1" max="1" width="3.42578125" style="11" hidden="1" customWidth="1"/>
    <col min="2" max="8" width="11.42578125" customWidth="1"/>
    <col min="9" max="9" width="13" customWidth="1"/>
    <col min="10" max="16384" width="11.42578125" hidden="1"/>
  </cols>
  <sheetData>
    <row r="1" spans="2:11" x14ac:dyDescent="0.25">
      <c r="B1" s="71"/>
      <c r="C1" s="71"/>
      <c r="D1" s="71"/>
      <c r="E1" s="71"/>
      <c r="F1" s="71"/>
      <c r="G1" s="71"/>
      <c r="H1" s="71"/>
      <c r="I1" s="71"/>
      <c r="J1" s="61"/>
      <c r="K1" s="61"/>
    </row>
    <row r="2" spans="2:11" x14ac:dyDescent="0.25">
      <c r="B2" s="71"/>
      <c r="C2" s="71"/>
      <c r="D2" s="71"/>
      <c r="E2" s="71"/>
      <c r="F2" s="71"/>
      <c r="G2" s="71"/>
      <c r="H2" s="71"/>
      <c r="I2" s="71"/>
      <c r="J2" s="61"/>
      <c r="K2" s="61"/>
    </row>
    <row r="3" spans="2:11" x14ac:dyDescent="0.25">
      <c r="B3" s="71"/>
      <c r="C3" s="71"/>
      <c r="D3" s="71"/>
      <c r="E3" s="71"/>
      <c r="F3" s="71"/>
      <c r="G3" s="71"/>
      <c r="H3" s="71"/>
      <c r="I3" s="71"/>
      <c r="J3" s="61"/>
      <c r="K3" s="61"/>
    </row>
    <row r="4" spans="2:11" x14ac:dyDescent="0.25">
      <c r="B4" s="71"/>
      <c r="C4" s="71"/>
      <c r="D4" s="71"/>
      <c r="E4" s="71"/>
      <c r="F4" s="71"/>
      <c r="G4" s="71"/>
      <c r="H4" s="71"/>
      <c r="I4" s="71"/>
      <c r="J4" s="61"/>
      <c r="K4" s="61"/>
    </row>
    <row r="5" spans="2:11" x14ac:dyDescent="0.25">
      <c r="B5" s="71"/>
      <c r="C5" s="71"/>
      <c r="D5" s="71"/>
      <c r="E5" s="71"/>
      <c r="F5" s="71"/>
      <c r="G5" s="71"/>
      <c r="H5" s="71"/>
      <c r="I5" s="71"/>
      <c r="J5" s="61"/>
      <c r="K5" s="61"/>
    </row>
    <row r="6" spans="2:11" x14ac:dyDescent="0.25">
      <c r="B6" s="71"/>
      <c r="C6" s="71"/>
      <c r="D6" s="71"/>
      <c r="E6" s="71"/>
      <c r="F6" s="71"/>
      <c r="G6" s="71"/>
      <c r="H6" s="71"/>
      <c r="I6" s="71"/>
      <c r="J6" s="61"/>
      <c r="K6" s="61"/>
    </row>
    <row r="7" spans="2:11" x14ac:dyDescent="0.25">
      <c r="B7" s="71"/>
      <c r="C7" s="71"/>
      <c r="D7" s="71"/>
      <c r="E7" s="71"/>
      <c r="F7" s="71"/>
      <c r="G7" s="71"/>
      <c r="H7" s="71"/>
      <c r="I7" s="71"/>
      <c r="J7" s="61"/>
      <c r="K7" s="61"/>
    </row>
    <row r="8" spans="2:11" x14ac:dyDescent="0.25">
      <c r="B8" s="69" t="s">
        <v>348</v>
      </c>
      <c r="C8" s="70"/>
      <c r="D8" s="70"/>
      <c r="E8" s="70"/>
      <c r="F8" s="70"/>
      <c r="G8" s="70"/>
      <c r="H8" s="70"/>
      <c r="I8" s="70"/>
    </row>
    <row r="9" spans="2:11" x14ac:dyDescent="0.25"/>
    <row r="10" spans="2:11" x14ac:dyDescent="0.25"/>
    <row r="11" spans="2:11" x14ac:dyDescent="0.25">
      <c r="B11" t="s">
        <v>343</v>
      </c>
      <c r="F11" s="57" t="s">
        <v>351</v>
      </c>
    </row>
    <row r="12" spans="2:11" x14ac:dyDescent="0.25">
      <c r="G12" s="56"/>
    </row>
    <row r="13" spans="2:11" x14ac:dyDescent="0.25"/>
    <row r="14" spans="2:11" x14ac:dyDescent="0.25">
      <c r="B14" t="s">
        <v>345</v>
      </c>
    </row>
    <row r="15" spans="2:11" s="11" customFormat="1" x14ac:dyDescent="0.25"/>
    <row r="16" spans="2:11" x14ac:dyDescent="0.25">
      <c r="C16" s="58" t="s">
        <v>58</v>
      </c>
    </row>
    <row r="17" spans="2:4" x14ac:dyDescent="0.25"/>
    <row r="18" spans="2:4" x14ac:dyDescent="0.25">
      <c r="C18" s="58" t="s">
        <v>62</v>
      </c>
    </row>
    <row r="19" spans="2:4" x14ac:dyDescent="0.25"/>
    <row r="20" spans="2:4" x14ac:dyDescent="0.25">
      <c r="C20" s="59" t="s">
        <v>82</v>
      </c>
    </row>
    <row r="21" spans="2:4" s="11" customFormat="1" x14ac:dyDescent="0.25">
      <c r="C21" s="59"/>
      <c r="D21" s="11" t="s">
        <v>352</v>
      </c>
    </row>
    <row r="22" spans="2:4" s="11" customFormat="1" x14ac:dyDescent="0.25">
      <c r="C22" s="59"/>
      <c r="D22" s="11" t="s">
        <v>346</v>
      </c>
    </row>
    <row r="23" spans="2:4" x14ac:dyDescent="0.25"/>
    <row r="24" spans="2:4" x14ac:dyDescent="0.25">
      <c r="C24" s="58" t="s">
        <v>353</v>
      </c>
    </row>
    <row r="25" spans="2:4" x14ac:dyDescent="0.25"/>
    <row r="26" spans="2:4" x14ac:dyDescent="0.25">
      <c r="C26" s="58" t="s">
        <v>84</v>
      </c>
    </row>
    <row r="27" spans="2:4" x14ac:dyDescent="0.25"/>
    <row r="28" spans="2:4" x14ac:dyDescent="0.25"/>
    <row r="29" spans="2:4" x14ac:dyDescent="0.25">
      <c r="B29" t="s">
        <v>347</v>
      </c>
    </row>
    <row r="30" spans="2:4" x14ac:dyDescent="0.25">
      <c r="B30" s="11" t="s">
        <v>354</v>
      </c>
    </row>
    <row r="31" spans="2:4" x14ac:dyDescent="0.25"/>
    <row r="32" spans="2:4" x14ac:dyDescent="0.25">
      <c r="B32" t="s">
        <v>350</v>
      </c>
    </row>
    <row r="33" spans="2:2" x14ac:dyDescent="0.25">
      <c r="B33" t="s">
        <v>349</v>
      </c>
    </row>
    <row r="34" spans="2:2" x14ac:dyDescent="0.25">
      <c r="B34" t="s">
        <v>356</v>
      </c>
    </row>
    <row r="35" spans="2:2" x14ac:dyDescent="0.25">
      <c r="B35" t="s">
        <v>357</v>
      </c>
    </row>
    <row r="36" spans="2:2" x14ac:dyDescent="0.25">
      <c r="B36" t="s">
        <v>358</v>
      </c>
    </row>
    <row r="37" spans="2:2" x14ac:dyDescent="0.25">
      <c r="B37" s="11" t="s">
        <v>355</v>
      </c>
    </row>
    <row r="38" spans="2:2" x14ac:dyDescent="0.25"/>
  </sheetData>
  <sheetProtection algorithmName="SHA-512" hashValue="KSNzlzL4gvIiBtQHZ514z6Bh/ouXSISqkKaXRd4pNbwcc5yvJq1nOnDfH0u3fUY5c2kaoWKCc308SYHZsgkSLw==" saltValue="/376fzs9WWFXx8+EZwfhwA==" spinCount="100000" sheet="1" objects="1" scenarios="1"/>
  <mergeCells count="2">
    <mergeCell ref="B8:I8"/>
    <mergeCell ref="B1:I7"/>
  </mergeCells>
  <hyperlinks>
    <hyperlink ref="F11" r:id="rId1" display="Manual Regimen de Fomento de Inversiones"/>
    <hyperlink ref="C16" location="'Ingreso de Datos'!C7" display="Registro Cabecera (tipo 1)"/>
    <hyperlink ref="C18" location="'Ingreso de Datos'!C13" display="Registro detalle de los Bienes de Capital u Obras de Infraestructura (tipo 2)"/>
    <hyperlink ref="C20" location="'Ingreso de Datos'!C37" display="Rubro 7 comprobantes (tipo 3)"/>
    <hyperlink ref="C24" location="'Ingreso de Datos'!C143" display="Detalle de Integrantes y porcentaje de su participacion (tipo 4)"/>
    <hyperlink ref="C26" location="'Ingreso de Datos'!C172" display="Detalle de Profesionales Certificantes y Certificaciones"/>
  </hyperlinks>
  <pageMargins left="0.7" right="0.7" top="0.75" bottom="0.75" header="0.3" footer="0.3"/>
  <pageSetup paperSize="9" orientation="portrait" verticalDpi="0" r:id="rId2"/>
  <drawing r:id="rId3"/>
  <legacyDrawing r:id="rId4"/>
  <oleObjects>
    <mc:AlternateContent xmlns:mc="http://schemas.openxmlformats.org/markup-compatibility/2006">
      <mc:Choice Requires="x14">
        <oleObject progId="Acrobat Document" dvAspect="DVASPECT_ICON" shapeId="13314" r:id="rId5">
          <objectPr locked="0" defaultSize="0" r:id="rId6">
            <anchor moveWithCells="1">
              <from>
                <xdr:col>7</xdr:col>
                <xdr:colOff>161925</xdr:colOff>
                <xdr:row>19</xdr:row>
                <xdr:rowOff>38100</xdr:rowOff>
              </from>
              <to>
                <xdr:col>8</xdr:col>
                <xdr:colOff>314325</xdr:colOff>
                <xdr:row>22</xdr:row>
                <xdr:rowOff>152400</xdr:rowOff>
              </to>
            </anchor>
          </objectPr>
        </oleObject>
      </mc:Choice>
      <mc:Fallback>
        <oleObject progId="Acrobat Document" dvAspect="DVASPECT_ICON" shapeId="13314"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BN200"/>
  <sheetViews>
    <sheetView showGridLines="0" zoomScale="80" zoomScaleNormal="80" workbookViewId="0">
      <selection activeCell="H7" sqref="H7"/>
    </sheetView>
  </sheetViews>
  <sheetFormatPr baseColWidth="10" defaultRowHeight="15" x14ac:dyDescent="0.25"/>
  <cols>
    <col min="1" max="1" width="1.5703125" style="3" customWidth="1"/>
    <col min="2" max="2" width="8.85546875" style="3" customWidth="1"/>
    <col min="3" max="3" width="26.42578125" style="3" customWidth="1"/>
    <col min="4" max="4" width="28.42578125" style="3" customWidth="1"/>
    <col min="5" max="5" width="27" style="3" customWidth="1"/>
    <col min="6" max="6" width="25.7109375" style="3" customWidth="1"/>
    <col min="7" max="7" width="22.85546875" style="3" customWidth="1"/>
    <col min="8" max="8" width="42.42578125" style="3" customWidth="1"/>
    <col min="9" max="9" width="21.85546875" style="3" customWidth="1"/>
    <col min="10" max="10" width="18.5703125" style="3" customWidth="1"/>
    <col min="11" max="11" width="19.28515625" style="3" customWidth="1"/>
    <col min="12" max="12" width="11.5703125" style="3" customWidth="1"/>
    <col min="13" max="13" width="16.42578125" style="3" customWidth="1"/>
    <col min="14" max="14" width="16.28515625" style="3" customWidth="1"/>
    <col min="15" max="15" width="28.42578125" style="3" customWidth="1"/>
    <col min="16" max="16" width="12.140625" style="3" customWidth="1"/>
    <col min="17" max="17" width="12.85546875" style="3" customWidth="1"/>
    <col min="18" max="18" width="23.140625" style="3" customWidth="1"/>
    <col min="19" max="19" width="13.85546875" style="3" bestFit="1" customWidth="1"/>
    <col min="20" max="20" width="32.5703125" style="3" bestFit="1" customWidth="1"/>
    <col min="21" max="21" width="17" style="3" customWidth="1"/>
    <col min="22" max="22" width="11.42578125" style="3" customWidth="1"/>
    <col min="23" max="23" width="16" style="3" customWidth="1"/>
    <col min="24" max="24" width="12.5703125" style="3" customWidth="1"/>
    <col min="25" max="25" width="13" style="3" customWidth="1"/>
    <col min="26" max="26" width="17" style="3" customWidth="1"/>
    <col min="27" max="27" width="13.28515625" style="3" customWidth="1"/>
    <col min="28" max="28" width="14.42578125" style="3" customWidth="1"/>
    <col min="29" max="29" width="11.42578125" style="3" customWidth="1"/>
    <col min="30" max="30" width="12" style="3" customWidth="1"/>
    <col min="31" max="31" width="23.140625" style="3" customWidth="1"/>
    <col min="32" max="38" width="23.5703125" style="3" customWidth="1"/>
    <col min="39" max="40" width="7.28515625" style="3" customWidth="1"/>
    <col min="41" max="41" width="11.42578125" style="3" customWidth="1"/>
    <col min="42" max="42" width="11.85546875" style="62" bestFit="1" customWidth="1"/>
    <col min="43" max="43" width="11.85546875" style="3" bestFit="1" customWidth="1"/>
    <col min="44" max="45" width="11.42578125" style="3"/>
    <col min="46" max="46" width="11.85546875" style="3" bestFit="1" customWidth="1"/>
    <col min="47" max="49" width="11.42578125" style="3"/>
    <col min="50" max="50" width="13.7109375" style="3" customWidth="1"/>
    <col min="51" max="16384" width="11.42578125" style="3"/>
  </cols>
  <sheetData>
    <row r="1" spans="2:66" ht="18.75" x14ac:dyDescent="0.3">
      <c r="B1" s="22" t="s">
        <v>342</v>
      </c>
    </row>
    <row r="2" spans="2:66" x14ac:dyDescent="0.25">
      <c r="B2" s="23" t="s">
        <v>359</v>
      </c>
    </row>
    <row r="4" spans="2:66" ht="15.75" x14ac:dyDescent="0.25">
      <c r="B4" s="41" t="s">
        <v>58</v>
      </c>
    </row>
    <row r="5" spans="2:66" ht="4.5" customHeight="1" x14ac:dyDescent="0.25"/>
    <row r="6" spans="2:66" x14ac:dyDescent="0.25">
      <c r="B6" s="24" t="s">
        <v>61</v>
      </c>
      <c r="C6" s="24" t="s">
        <v>59</v>
      </c>
      <c r="D6" s="24" t="s">
        <v>57</v>
      </c>
      <c r="E6" s="24" t="s">
        <v>60</v>
      </c>
      <c r="F6" s="24" t="s">
        <v>362</v>
      </c>
      <c r="G6" s="24" t="s">
        <v>363</v>
      </c>
      <c r="H6" s="24" t="s">
        <v>364</v>
      </c>
      <c r="I6" s="24" t="s">
        <v>365</v>
      </c>
      <c r="J6" s="24" t="s">
        <v>366</v>
      </c>
    </row>
    <row r="7" spans="2:66" x14ac:dyDescent="0.25">
      <c r="B7" s="25">
        <v>1</v>
      </c>
      <c r="C7" s="26"/>
      <c r="D7" s="27"/>
      <c r="E7" s="48"/>
      <c r="F7" s="26"/>
      <c r="G7" s="28">
        <v>1014</v>
      </c>
      <c r="H7" s="28">
        <v>890</v>
      </c>
      <c r="I7" s="28">
        <v>2017</v>
      </c>
      <c r="J7" s="29">
        <v>100</v>
      </c>
      <c r="AK7" s="55"/>
      <c r="AP7" s="63" t="str">
        <f>IF(C7&lt;&gt;"",TEXT(B7,"00")&amp;C7&amp;D7&amp;TEXT(E7,"00")&amp;F7&amp;G7&amp;H7&amp;I7&amp;TEXT(J7,"00000"),"")</f>
        <v/>
      </c>
    </row>
    <row r="8" spans="2:66" x14ac:dyDescent="0.25">
      <c r="B8" s="49"/>
      <c r="D8" s="4"/>
      <c r="E8" s="9"/>
      <c r="F8" s="9"/>
      <c r="G8" s="4"/>
      <c r="H8" s="4"/>
      <c r="I8" s="4"/>
      <c r="J8" s="50"/>
      <c r="AP8" s="63"/>
    </row>
    <row r="9" spans="2:66" x14ac:dyDescent="0.25">
      <c r="AP9" s="63"/>
    </row>
    <row r="10" spans="2:66" ht="15.75" x14ac:dyDescent="0.25">
      <c r="B10" s="41" t="s">
        <v>62</v>
      </c>
      <c r="AP10" s="63"/>
    </row>
    <row r="11" spans="2:66" ht="3" customHeight="1" x14ac:dyDescent="0.25">
      <c r="AP11" s="63"/>
    </row>
    <row r="12" spans="2:66" x14ac:dyDescent="0.25">
      <c r="B12" s="24" t="s">
        <v>61</v>
      </c>
      <c r="C12" s="24" t="s">
        <v>360</v>
      </c>
      <c r="D12" s="24" t="s">
        <v>108</v>
      </c>
      <c r="E12" s="24" t="s">
        <v>63</v>
      </c>
      <c r="F12" s="24" t="s">
        <v>361</v>
      </c>
      <c r="G12" s="24" t="s">
        <v>64</v>
      </c>
      <c r="H12" s="24" t="s">
        <v>65</v>
      </c>
      <c r="I12" s="24" t="s">
        <v>368</v>
      </c>
      <c r="J12" s="24" t="s">
        <v>367</v>
      </c>
      <c r="K12" s="24" t="s">
        <v>66</v>
      </c>
      <c r="L12" s="24" t="s">
        <v>67</v>
      </c>
      <c r="M12" s="24" t="s">
        <v>68</v>
      </c>
      <c r="N12" s="24" t="s">
        <v>369</v>
      </c>
      <c r="O12" s="24" t="s">
        <v>69</v>
      </c>
      <c r="P12" s="24" t="s">
        <v>70</v>
      </c>
      <c r="Q12" s="24" t="s">
        <v>71</v>
      </c>
      <c r="R12" s="24" t="s">
        <v>72</v>
      </c>
      <c r="S12" s="24" t="s">
        <v>370</v>
      </c>
      <c r="T12" s="24" t="s">
        <v>73</v>
      </c>
      <c r="AP12" s="63"/>
    </row>
    <row r="13" spans="2:66" x14ac:dyDescent="0.25">
      <c r="B13" s="25">
        <v>2</v>
      </c>
      <c r="C13" s="51"/>
      <c r="D13" s="26"/>
      <c r="E13" s="26"/>
      <c r="F13" s="27"/>
      <c r="G13" s="26"/>
      <c r="H13" s="26"/>
      <c r="I13" s="26"/>
      <c r="J13" s="26"/>
      <c r="K13" s="26"/>
      <c r="L13" s="26"/>
      <c r="M13" s="26"/>
      <c r="N13" s="26"/>
      <c r="O13" s="26"/>
      <c r="P13" s="26"/>
      <c r="Q13" s="26"/>
      <c r="R13" s="26"/>
      <c r="S13" s="26"/>
      <c r="T13" s="26"/>
      <c r="AP13" s="63" t="str">
        <f>IF(C13&lt;&gt;"",CONCATENATE(TEXT(B13,"00"),C13&amp;REPT(" ",20-LEN(C13)),D13&amp;REPT(" ",144-LEN(D13)),TEXT(Auxiliar_Formulas!E7,"0"),TEXT(Auxiliar_Formulas!F7,"00"),G13&amp;REPT(" ",15-LEN(G13)),H13&amp;REPT(" ",100-LEN(H13)),TEXT(I13,"00"),TEXT(J13,"00"),TEXT(K13,"000000000000000"),TEXT(L13,"00000000"),TEXT(M13,"000000"),VLOOKUP(N13,Auxiliar_Listas!$G$39:$H$40,2),O13&amp;REPT(" ",50-LEN(O13)),P13&amp;REPT(" ",10-LEN(P13)),Q13&amp;REPT(" ",8-LEN(Q13)),R13&amp;REPT(" ",20-LEN(R13)),S13&amp;REPT(" ",8-LEN(S13)),TEXT(VLOOKUP(T13,Auxiliar_Listas!$C$40:$D$63,2,0),"00")),"")</f>
        <v/>
      </c>
      <c r="BN13" s="3">
        <f>LEN(AP13)</f>
        <v>0</v>
      </c>
    </row>
    <row r="14" spans="2:66" x14ac:dyDescent="0.25">
      <c r="B14" s="25">
        <v>2</v>
      </c>
      <c r="C14" s="51"/>
      <c r="D14" s="51"/>
      <c r="E14" s="26"/>
      <c r="F14" s="27"/>
      <c r="G14" s="26"/>
      <c r="H14" s="26"/>
      <c r="I14" s="26"/>
      <c r="J14" s="26"/>
      <c r="K14" s="26"/>
      <c r="L14" s="26"/>
      <c r="M14" s="26"/>
      <c r="N14" s="26"/>
      <c r="O14" s="26"/>
      <c r="P14" s="26"/>
      <c r="Q14" s="26"/>
      <c r="R14" s="26"/>
      <c r="S14" s="26"/>
      <c r="T14" s="26"/>
      <c r="AP14" s="63" t="str">
        <f>IF(C14&lt;&gt;"",CONCATENATE(TEXT(B14,"00"),C14&amp;REPT(" ",20-LEN(C14)),D14&amp;REPT(" ",144-LEN(D14)),TEXT(Auxiliar_Formulas!E8,"0"),TEXT(Auxiliar_Formulas!F8,"00"),G14&amp;REPT(" ",15-LEN(G14)),H14&amp;REPT(" ",100-LEN(H14)),TEXT(I14,"00"),TEXT(J14,"00"),TEXT(K14,"000000000000000"),TEXT(L14,"00000000"),TEXT(M14,"000000"),VLOOKUP(N14,Auxiliar_Listas!$G$39:$H$40,2),O14&amp;REPT(" ",50-LEN(O14)),P14&amp;REPT(" ",10-LEN(P14)),Q14&amp;REPT(" ",8-LEN(Q14)),R14&amp;REPT(" ",20-LEN(R14)),S14&amp;REPT(" ",8-LEN(S14)),TEXT(VLOOKUP(T14,Auxiliar_Listas!$C$40:$D$63,2,0),"00")),"")</f>
        <v/>
      </c>
      <c r="BN14" s="3">
        <f>LEN(AP14)</f>
        <v>0</v>
      </c>
    </row>
    <row r="15" spans="2:66" x14ac:dyDescent="0.25">
      <c r="B15" s="25">
        <v>2</v>
      </c>
      <c r="C15" s="51"/>
      <c r="D15" s="26"/>
      <c r="E15" s="26"/>
      <c r="F15" s="27"/>
      <c r="G15" s="26"/>
      <c r="H15" s="26"/>
      <c r="I15" s="26"/>
      <c r="J15" s="26"/>
      <c r="K15" s="26"/>
      <c r="L15" s="26"/>
      <c r="M15" s="26"/>
      <c r="N15" s="26"/>
      <c r="O15" s="26"/>
      <c r="P15" s="26"/>
      <c r="Q15" s="26"/>
      <c r="R15" s="26"/>
      <c r="S15" s="26"/>
      <c r="T15" s="26"/>
      <c r="AP15" s="63" t="str">
        <f>IF(C15&lt;&gt;"",CONCATENATE(TEXT(B15,"00"),C15&amp;REPT(" ",20-LEN(C15)),D15&amp;REPT(" ",144-LEN(D15)),TEXT(Auxiliar_Formulas!E9,"0"),TEXT(Auxiliar_Formulas!F9,"00"),G15&amp;REPT(" ",15-LEN(G15)),H15&amp;REPT(" ",100-LEN(H15)),TEXT(I15,"00"),TEXT(J15,"00"),TEXT(K15,"000000000000000"),TEXT(L15,"00000000"),TEXT(M15,"000000"),VLOOKUP(N15,Auxiliar_Listas!$G$39:$H$40,2),O15&amp;REPT(" ",50-LEN(O15)),P15&amp;REPT(" ",10-LEN(P15)),Q15&amp;REPT(" ",8-LEN(Q15)),R15&amp;REPT(" ",20-LEN(R15)),S15&amp;REPT(" ",8-LEN(S15)),TEXT(VLOOKUP(T15,Auxiliar_Listas!$C$40:$D$63,2,0),"00")),"")</f>
        <v/>
      </c>
      <c r="BN15" s="3">
        <f>LEN(AP15)</f>
        <v>0</v>
      </c>
    </row>
    <row r="16" spans="2:66" x14ac:dyDescent="0.25">
      <c r="B16" s="25">
        <v>2</v>
      </c>
      <c r="C16" s="51"/>
      <c r="D16" s="26"/>
      <c r="E16" s="26"/>
      <c r="F16" s="27"/>
      <c r="G16" s="26"/>
      <c r="H16" s="26"/>
      <c r="I16" s="27"/>
      <c r="J16" s="26"/>
      <c r="K16" s="26"/>
      <c r="L16" s="26"/>
      <c r="M16" s="26"/>
      <c r="N16" s="26"/>
      <c r="O16" s="26"/>
      <c r="P16" s="26"/>
      <c r="Q16" s="26"/>
      <c r="R16" s="26"/>
      <c r="S16" s="26"/>
      <c r="T16" s="26"/>
      <c r="AP16" s="63" t="str">
        <f>IF(C16&lt;&gt;"",CONCATENATE(TEXT(B16,"00"),C16&amp;REPT(" ",20-LEN(C16)),D16&amp;REPT(" ",144-LEN(D16)),TEXT(Auxiliar_Formulas!E10,"0"),TEXT(Auxiliar_Formulas!F10,"00"),G16&amp;REPT(" ",15-LEN(G16)),H16&amp;REPT(" ",100-LEN(H16)),TEXT(I16,"00"),TEXT(J16,"00"),TEXT(K16,"000000000000000"),TEXT(L16,"00000000"),TEXT(M16,"000000"),VLOOKUP(N16,Auxiliar_Listas!$G$39:$H$40,2),O16&amp;REPT(" ",50-LEN(O16)),P16&amp;REPT(" ",10-LEN(P16)),Q16&amp;REPT(" ",8-LEN(Q16)),R16&amp;REPT(" ",20-LEN(R16)),S16&amp;REPT(" ",8-LEN(S16)),TEXT(VLOOKUP(T16,Auxiliar_Listas!$C$40:$D$63,2,0),"00")),"")</f>
        <v/>
      </c>
    </row>
    <row r="17" spans="2:42" x14ac:dyDescent="0.25">
      <c r="B17" s="25">
        <v>2</v>
      </c>
      <c r="C17" s="51"/>
      <c r="D17" s="26"/>
      <c r="E17" s="26"/>
      <c r="F17" s="27"/>
      <c r="G17" s="26"/>
      <c r="H17" s="26"/>
      <c r="I17" s="27"/>
      <c r="J17" s="26"/>
      <c r="K17" s="26"/>
      <c r="L17" s="26"/>
      <c r="M17" s="26"/>
      <c r="N17" s="26"/>
      <c r="O17" s="26"/>
      <c r="P17" s="26"/>
      <c r="Q17" s="26"/>
      <c r="R17" s="26"/>
      <c r="S17" s="26"/>
      <c r="T17" s="26"/>
      <c r="AP17" s="63" t="str">
        <f>IF(C17&lt;&gt;"",CONCATENATE(TEXT(B17,"00"),C17&amp;REPT(" ",20-LEN(C17)),D17&amp;REPT(" ",144-LEN(D17)),TEXT(Auxiliar_Formulas!E11,"0"),TEXT(Auxiliar_Formulas!F11,"00"),G17&amp;REPT(" ",15-LEN(G17)),H17&amp;REPT(" ",100-LEN(H17)),TEXT(I17,"00"),TEXT(J17,"00"),TEXT(K17,"000000000000000"),TEXT(L17,"00000000"),TEXT(M17,"000000"),VLOOKUP(N17,Auxiliar_Listas!$G$39:$H$40,2),O17&amp;REPT(" ",50-LEN(O17)),P17&amp;REPT(" ",10-LEN(P17)),Q17&amp;REPT(" ",8-LEN(Q17)),R17&amp;REPT(" ",20-LEN(R17)),S17&amp;REPT(" ",8-LEN(S17)),TEXT(VLOOKUP(T17,Auxiliar_Listas!$C$40:$D$63,2,0),"00")),"")</f>
        <v/>
      </c>
    </row>
    <row r="18" spans="2:42" x14ac:dyDescent="0.25">
      <c r="B18" s="25">
        <v>2</v>
      </c>
      <c r="C18" s="51"/>
      <c r="D18" s="26"/>
      <c r="E18" s="26"/>
      <c r="F18" s="27"/>
      <c r="G18" s="27"/>
      <c r="H18" s="27"/>
      <c r="I18" s="27"/>
      <c r="J18" s="27"/>
      <c r="K18" s="27"/>
      <c r="L18" s="26"/>
      <c r="M18" s="26"/>
      <c r="N18" s="26"/>
      <c r="O18" s="26"/>
      <c r="P18" s="26"/>
      <c r="Q18" s="26"/>
      <c r="R18" s="26"/>
      <c r="S18" s="26"/>
      <c r="T18" s="26"/>
      <c r="AP18" s="63" t="str">
        <f>IF(C18&lt;&gt;"",CONCATENATE(TEXT(B18,"00"),C18&amp;REPT(" ",20-LEN(C18)),D18&amp;REPT(" ",144-LEN(D18)),TEXT(Auxiliar_Formulas!E12,"0"),TEXT(Auxiliar_Formulas!F12,"00"),G18&amp;REPT(" ",15-LEN(G18)),H18&amp;REPT(" ",100-LEN(H18)),TEXT(I18,"00"),TEXT(J18,"00"),TEXT(K18,"000000000000000"),TEXT(L18,"00000000"),TEXT(M18,"000000"),VLOOKUP(N18,Auxiliar_Listas!$G$39:$H$40,2),O18&amp;REPT(" ",50-LEN(O18)),P18&amp;REPT(" ",10-LEN(P18)),Q18&amp;REPT(" ",8-LEN(Q18)),R18&amp;REPT(" ",20-LEN(R18)),S18&amp;REPT(" ",8-LEN(S18)),TEXT(VLOOKUP(T18,Auxiliar_Listas!$C$40:$D$63,2,0),"00")),"")</f>
        <v/>
      </c>
    </row>
    <row r="19" spans="2:42" x14ac:dyDescent="0.25">
      <c r="B19" s="25">
        <v>2</v>
      </c>
      <c r="C19" s="51"/>
      <c r="D19" s="26"/>
      <c r="E19" s="26"/>
      <c r="F19" s="27"/>
      <c r="G19" s="27"/>
      <c r="H19" s="27"/>
      <c r="I19" s="27"/>
      <c r="J19" s="27"/>
      <c r="K19" s="27"/>
      <c r="L19" s="26"/>
      <c r="M19" s="26"/>
      <c r="N19" s="26"/>
      <c r="O19" s="26"/>
      <c r="P19" s="26"/>
      <c r="Q19" s="26"/>
      <c r="R19" s="26"/>
      <c r="S19" s="26"/>
      <c r="T19" s="26"/>
      <c r="AP19" s="63" t="str">
        <f>IF(C19&lt;&gt;"",CONCATENATE(TEXT(B19,"00"),C19&amp;REPT(" ",20-LEN(C19)),D19&amp;REPT(" ",144-LEN(D19)),TEXT(Auxiliar_Formulas!E13,"0"),TEXT(Auxiliar_Formulas!F13,"00"),G19&amp;REPT(" ",15-LEN(G19)),H19&amp;REPT(" ",100-LEN(H19)),TEXT(I19,"00"),TEXT(J19,"00"),TEXT(K19,"000000000000000"),TEXT(L19,"00000000"),TEXT(M19,"000000"),VLOOKUP(N19,Auxiliar_Listas!$G$39:$H$40,2),O19&amp;REPT(" ",50-LEN(O19)),P19&amp;REPT(" ",10-LEN(P19)),Q19&amp;REPT(" ",8-LEN(Q19)),R19&amp;REPT(" ",20-LEN(R19)),S19&amp;REPT(" ",8-LEN(S19)),TEXT(VLOOKUP(T19,Auxiliar_Listas!$C$40:$D$63,2,0),"00")),"")</f>
        <v/>
      </c>
    </row>
    <row r="20" spans="2:42" x14ac:dyDescent="0.25">
      <c r="B20" s="25">
        <v>2</v>
      </c>
      <c r="C20" s="51"/>
      <c r="D20" s="26"/>
      <c r="E20" s="26"/>
      <c r="F20" s="27"/>
      <c r="G20" s="27"/>
      <c r="H20" s="27"/>
      <c r="I20" s="27"/>
      <c r="J20" s="27"/>
      <c r="K20" s="27"/>
      <c r="L20" s="26"/>
      <c r="M20" s="26"/>
      <c r="N20" s="26"/>
      <c r="O20" s="26"/>
      <c r="P20" s="26"/>
      <c r="Q20" s="26"/>
      <c r="R20" s="26"/>
      <c r="S20" s="26"/>
      <c r="T20" s="26"/>
      <c r="AP20" s="63" t="str">
        <f>IF(C20&lt;&gt;"",CONCATENATE(TEXT(B20,"00"),C20&amp;REPT(" ",20-LEN(C20)),D20&amp;REPT(" ",144-LEN(D20)),TEXT(Auxiliar_Formulas!E14,"0"),TEXT(Auxiliar_Formulas!F14,"00"),G20&amp;REPT(" ",15-LEN(G20)),H20&amp;REPT(" ",100-LEN(H20)),TEXT(I20,"00"),TEXT(J20,"00"),TEXT(K20,"000000000000000"),TEXT(L20,"00000000"),TEXT(M20,"000000"),VLOOKUP(N20,Auxiliar_Listas!$G$39:$H$40,2),O20&amp;REPT(" ",50-LEN(O20)),P20&amp;REPT(" ",10-LEN(P20)),Q20&amp;REPT(" ",8-LEN(Q20)),R20&amp;REPT(" ",20-LEN(R20)),S20&amp;REPT(" ",8-LEN(S20)),TEXT(VLOOKUP(T20,Auxiliar_Listas!$C$40:$D$63,2,0),"00")),"")</f>
        <v/>
      </c>
    </row>
    <row r="21" spans="2:42" x14ac:dyDescent="0.25">
      <c r="B21" s="25">
        <v>2</v>
      </c>
      <c r="C21" s="51"/>
      <c r="D21" s="26"/>
      <c r="E21" s="26"/>
      <c r="F21" s="27"/>
      <c r="G21" s="27"/>
      <c r="H21" s="27"/>
      <c r="I21" s="27"/>
      <c r="J21" s="27"/>
      <c r="K21" s="27"/>
      <c r="L21" s="26"/>
      <c r="M21" s="26"/>
      <c r="N21" s="26"/>
      <c r="O21" s="26"/>
      <c r="P21" s="26"/>
      <c r="Q21" s="26"/>
      <c r="R21" s="26"/>
      <c r="S21" s="26"/>
      <c r="T21" s="26"/>
      <c r="AP21" s="63" t="str">
        <f>IF(C21&lt;&gt;"",CONCATENATE(TEXT(B21,"00"),C21&amp;REPT(" ",20-LEN(C21)),D21&amp;REPT(" ",144-LEN(D21)),TEXT(Auxiliar_Formulas!E15,"0"),TEXT(Auxiliar_Formulas!F15,"00"),G21&amp;REPT(" ",15-LEN(G21)),H21&amp;REPT(" ",100-LEN(H21)),TEXT(I21,"00"),TEXT(J21,"00"),TEXT(K21,"000000000000000"),TEXT(L21,"00000000"),TEXT(M21,"000000"),VLOOKUP(N21,Auxiliar_Listas!$G$39:$H$40,2),O21&amp;REPT(" ",50-LEN(O21)),P21&amp;REPT(" ",10-LEN(P21)),Q21&amp;REPT(" ",8-LEN(Q21)),R21&amp;REPT(" ",20-LEN(R21)),S21&amp;REPT(" ",8-LEN(S21)),TEXT(VLOOKUP(T21,Auxiliar_Listas!$C$40:$D$63,2,0),"00")),"")</f>
        <v/>
      </c>
    </row>
    <row r="22" spans="2:42" x14ac:dyDescent="0.25">
      <c r="B22" s="25">
        <v>2</v>
      </c>
      <c r="C22" s="51"/>
      <c r="D22" s="26"/>
      <c r="E22" s="26"/>
      <c r="F22" s="27"/>
      <c r="G22" s="27"/>
      <c r="H22" s="27"/>
      <c r="I22" s="27"/>
      <c r="J22" s="27"/>
      <c r="K22" s="27"/>
      <c r="L22" s="26"/>
      <c r="M22" s="26"/>
      <c r="N22" s="26"/>
      <c r="O22" s="26"/>
      <c r="P22" s="26"/>
      <c r="Q22" s="26"/>
      <c r="R22" s="26"/>
      <c r="S22" s="26"/>
      <c r="T22" s="26"/>
      <c r="AP22" s="63" t="str">
        <f>IF(C22&lt;&gt;"",CONCATENATE(TEXT(B22,"00"),C22&amp;REPT(" ",20-LEN(C22)),D22&amp;REPT(" ",144-LEN(D22)),TEXT(Auxiliar_Formulas!E16,"0"),TEXT(Auxiliar_Formulas!F16,"00"),G22&amp;REPT(" ",15-LEN(G22)),H22&amp;REPT(" ",100-LEN(H22)),TEXT(I22,"00"),TEXT(J22,"00"),TEXT(K22,"000000000000000"),TEXT(L22,"00000000"),TEXT(M22,"000000"),VLOOKUP(N22,Auxiliar_Listas!$G$39:$H$40,2),O22&amp;REPT(" ",50-LEN(O22)),P22&amp;REPT(" ",10-LEN(P22)),Q22&amp;REPT(" ",8-LEN(Q22)),R22&amp;REPT(" ",20-LEN(R22)),S22&amp;REPT(" ",8-LEN(S22)),TEXT(VLOOKUP(T22,Auxiliar_Listas!$C$40:$D$63,2,0),"00")),"")</f>
        <v/>
      </c>
    </row>
    <row r="23" spans="2:42" x14ac:dyDescent="0.25">
      <c r="B23" s="25">
        <v>2</v>
      </c>
      <c r="C23" s="51"/>
      <c r="D23" s="26"/>
      <c r="E23" s="26"/>
      <c r="F23" s="27"/>
      <c r="G23" s="27"/>
      <c r="H23" s="27"/>
      <c r="I23" s="27"/>
      <c r="J23" s="27"/>
      <c r="K23" s="27"/>
      <c r="L23" s="26"/>
      <c r="M23" s="26"/>
      <c r="N23" s="26"/>
      <c r="O23" s="26"/>
      <c r="P23" s="26"/>
      <c r="Q23" s="26"/>
      <c r="R23" s="26"/>
      <c r="S23" s="26"/>
      <c r="T23" s="26"/>
      <c r="AP23" s="63"/>
    </row>
    <row r="24" spans="2:42" x14ac:dyDescent="0.25">
      <c r="B24" s="25">
        <v>2</v>
      </c>
      <c r="C24" s="51"/>
      <c r="D24" s="26"/>
      <c r="E24" s="26"/>
      <c r="F24" s="27"/>
      <c r="G24" s="27"/>
      <c r="H24" s="27"/>
      <c r="I24" s="27"/>
      <c r="J24" s="27"/>
      <c r="K24" s="27"/>
      <c r="L24" s="26"/>
      <c r="M24" s="26"/>
      <c r="N24" s="26"/>
      <c r="O24" s="26"/>
      <c r="P24" s="26"/>
      <c r="Q24" s="26"/>
      <c r="R24" s="26"/>
      <c r="S24" s="26"/>
      <c r="T24" s="26"/>
      <c r="AP24" s="63"/>
    </row>
    <row r="25" spans="2:42" x14ac:dyDescent="0.25">
      <c r="B25" s="25">
        <v>2</v>
      </c>
      <c r="C25" s="51"/>
      <c r="D25" s="26"/>
      <c r="E25" s="26"/>
      <c r="F25" s="27"/>
      <c r="G25" s="27"/>
      <c r="H25" s="27"/>
      <c r="I25" s="27"/>
      <c r="J25" s="27"/>
      <c r="K25" s="27"/>
      <c r="L25" s="26"/>
      <c r="M25" s="26"/>
      <c r="N25" s="26"/>
      <c r="O25" s="26"/>
      <c r="P25" s="26"/>
      <c r="Q25" s="26"/>
      <c r="R25" s="26"/>
      <c r="S25" s="26"/>
      <c r="T25" s="26"/>
      <c r="AP25" s="63"/>
    </row>
    <row r="26" spans="2:42" x14ac:dyDescent="0.25">
      <c r="B26" s="25">
        <v>2</v>
      </c>
      <c r="C26" s="51"/>
      <c r="D26" s="26"/>
      <c r="E26" s="26"/>
      <c r="F26" s="27"/>
      <c r="G26" s="27"/>
      <c r="H26" s="27"/>
      <c r="I26" s="27"/>
      <c r="J26" s="27"/>
      <c r="K26" s="27"/>
      <c r="L26" s="26"/>
      <c r="M26" s="26"/>
      <c r="N26" s="26"/>
      <c r="O26" s="26"/>
      <c r="P26" s="26"/>
      <c r="Q26" s="26"/>
      <c r="R26" s="26"/>
      <c r="S26" s="26"/>
      <c r="T26" s="26"/>
      <c r="AP26" s="63"/>
    </row>
    <row r="27" spans="2:42" x14ac:dyDescent="0.25">
      <c r="B27" s="25">
        <v>2</v>
      </c>
      <c r="C27" s="51"/>
      <c r="D27" s="26"/>
      <c r="E27" s="26"/>
      <c r="F27" s="27"/>
      <c r="G27" s="27"/>
      <c r="H27" s="27"/>
      <c r="I27" s="27"/>
      <c r="J27" s="27"/>
      <c r="K27" s="27"/>
      <c r="L27" s="26"/>
      <c r="M27" s="26"/>
      <c r="N27" s="26"/>
      <c r="O27" s="26"/>
      <c r="P27" s="26"/>
      <c r="Q27" s="26"/>
      <c r="R27" s="26"/>
      <c r="S27" s="26"/>
      <c r="T27" s="26"/>
      <c r="AP27" s="63"/>
    </row>
    <row r="28" spans="2:42" x14ac:dyDescent="0.25">
      <c r="B28" s="25">
        <v>2</v>
      </c>
      <c r="C28" s="51"/>
      <c r="D28" s="26"/>
      <c r="E28" s="26"/>
      <c r="F28" s="27"/>
      <c r="G28" s="27"/>
      <c r="H28" s="27"/>
      <c r="I28" s="27"/>
      <c r="J28" s="27"/>
      <c r="K28" s="27"/>
      <c r="L28" s="26"/>
      <c r="M28" s="26"/>
      <c r="N28" s="26"/>
      <c r="O28" s="26"/>
      <c r="P28" s="26"/>
      <c r="Q28" s="26"/>
      <c r="R28" s="26"/>
      <c r="S28" s="26"/>
      <c r="T28" s="26"/>
      <c r="AP28" s="63"/>
    </row>
    <row r="29" spans="2:42" x14ac:dyDescent="0.25">
      <c r="B29" s="25">
        <v>2</v>
      </c>
      <c r="C29" s="51"/>
      <c r="D29" s="26"/>
      <c r="E29" s="26"/>
      <c r="F29" s="27"/>
      <c r="G29" s="27"/>
      <c r="H29" s="27"/>
      <c r="I29" s="27"/>
      <c r="J29" s="27"/>
      <c r="K29" s="27"/>
      <c r="L29" s="26"/>
      <c r="M29" s="26"/>
      <c r="N29" s="26"/>
      <c r="O29" s="26"/>
      <c r="P29" s="26"/>
      <c r="Q29" s="26"/>
      <c r="R29" s="26"/>
      <c r="S29" s="26"/>
      <c r="T29" s="26"/>
      <c r="AP29" s="63"/>
    </row>
    <row r="30" spans="2:42" x14ac:dyDescent="0.25">
      <c r="B30" s="25">
        <v>2</v>
      </c>
      <c r="C30" s="51"/>
      <c r="D30" s="26"/>
      <c r="E30" s="26"/>
      <c r="F30" s="26"/>
      <c r="G30" s="27"/>
      <c r="H30" s="27"/>
      <c r="I30" s="26"/>
      <c r="J30" s="26"/>
      <c r="K30" s="26"/>
      <c r="L30" s="26"/>
      <c r="M30" s="26"/>
      <c r="N30" s="26"/>
      <c r="O30" s="26"/>
      <c r="P30" s="26"/>
      <c r="Q30" s="26"/>
      <c r="R30" s="26"/>
      <c r="S30" s="26"/>
      <c r="T30" s="26"/>
      <c r="AP30" s="63"/>
    </row>
    <row r="31" spans="2:42" x14ac:dyDescent="0.25">
      <c r="B31" s="25">
        <v>2</v>
      </c>
      <c r="C31" s="51"/>
      <c r="D31" s="26"/>
      <c r="E31" s="26"/>
      <c r="F31" s="26"/>
      <c r="G31" s="27"/>
      <c r="H31" s="27"/>
      <c r="I31" s="26"/>
      <c r="J31" s="26"/>
      <c r="K31" s="26"/>
      <c r="L31" s="26"/>
      <c r="M31" s="26"/>
      <c r="N31" s="26"/>
      <c r="O31" s="26"/>
      <c r="P31" s="26"/>
      <c r="Q31" s="26"/>
      <c r="R31" s="26"/>
      <c r="S31" s="26"/>
      <c r="T31" s="26"/>
      <c r="AP31" s="63"/>
    </row>
    <row r="32" spans="2:42" x14ac:dyDescent="0.25">
      <c r="B32" s="25">
        <v>2</v>
      </c>
      <c r="C32" s="51"/>
      <c r="D32" s="26"/>
      <c r="E32" s="26"/>
      <c r="F32" s="26"/>
      <c r="G32" s="27"/>
      <c r="H32" s="27"/>
      <c r="I32" s="26"/>
      <c r="J32" s="26"/>
      <c r="K32" s="26"/>
      <c r="L32" s="26"/>
      <c r="M32" s="26"/>
      <c r="N32" s="26"/>
      <c r="O32" s="26"/>
      <c r="P32" s="26"/>
      <c r="Q32" s="26"/>
      <c r="R32" s="26"/>
      <c r="S32" s="26"/>
      <c r="T32" s="26"/>
      <c r="AP32" s="63"/>
    </row>
    <row r="33" spans="2:42" x14ac:dyDescent="0.25">
      <c r="AP33" s="63"/>
    </row>
    <row r="34" spans="2:42" x14ac:dyDescent="0.25">
      <c r="AP34" s="63"/>
    </row>
    <row r="35" spans="2:42" ht="25.5" customHeight="1" x14ac:dyDescent="0.25">
      <c r="B35" s="42" t="s">
        <v>82</v>
      </c>
      <c r="C35" s="18"/>
      <c r="D35" s="18"/>
      <c r="E35" s="18"/>
      <c r="F35" s="18"/>
      <c r="G35" s="18"/>
      <c r="H35" s="18"/>
      <c r="I35" s="18"/>
      <c r="J35" s="18"/>
      <c r="K35" s="18"/>
      <c r="L35" s="73" t="s">
        <v>190</v>
      </c>
      <c r="M35" s="73"/>
      <c r="N35" s="74" t="s">
        <v>191</v>
      </c>
      <c r="O35" s="74"/>
      <c r="P35" s="74" t="s">
        <v>192</v>
      </c>
      <c r="Q35" s="74"/>
      <c r="R35" s="18"/>
      <c r="S35" s="74" t="s">
        <v>193</v>
      </c>
      <c r="T35" s="74"/>
      <c r="U35" s="18"/>
      <c r="V35" s="18"/>
      <c r="W35" s="18"/>
      <c r="X35" s="18"/>
      <c r="Y35" s="18"/>
      <c r="Z35" s="18"/>
      <c r="AA35" s="18"/>
      <c r="AB35" s="18"/>
      <c r="AC35" s="18"/>
      <c r="AD35" s="18"/>
      <c r="AE35" s="18"/>
      <c r="AF35" s="18"/>
      <c r="AG35" s="18"/>
      <c r="AH35" s="18"/>
      <c r="AI35" s="18"/>
      <c r="AJ35" s="18"/>
      <c r="AK35" s="18"/>
      <c r="AL35" s="18"/>
      <c r="AM35" s="18"/>
      <c r="AN35" s="18"/>
      <c r="AP35" s="63"/>
    </row>
    <row r="36" spans="2:42" ht="30" customHeight="1" x14ac:dyDescent="0.25">
      <c r="B36" s="43" t="s">
        <v>61</v>
      </c>
      <c r="C36" s="43" t="s">
        <v>187</v>
      </c>
      <c r="D36" s="31" t="s">
        <v>371</v>
      </c>
      <c r="E36" s="43" t="s">
        <v>188</v>
      </c>
      <c r="F36" s="31" t="s">
        <v>372</v>
      </c>
      <c r="G36" s="43" t="s">
        <v>373</v>
      </c>
      <c r="H36" s="43" t="s">
        <v>374</v>
      </c>
      <c r="I36" s="43" t="s">
        <v>189</v>
      </c>
      <c r="J36" s="31" t="s">
        <v>375</v>
      </c>
      <c r="K36" s="30" t="s">
        <v>376</v>
      </c>
      <c r="L36" s="31" t="s">
        <v>284</v>
      </c>
      <c r="M36" s="31" t="s">
        <v>285</v>
      </c>
      <c r="N36" s="43" t="s">
        <v>284</v>
      </c>
      <c r="O36" s="43" t="s">
        <v>285</v>
      </c>
      <c r="P36" s="43" t="s">
        <v>284</v>
      </c>
      <c r="Q36" s="43" t="s">
        <v>285</v>
      </c>
      <c r="R36" s="32" t="s">
        <v>377</v>
      </c>
      <c r="S36" s="43" t="s">
        <v>284</v>
      </c>
      <c r="T36" s="43" t="s">
        <v>285</v>
      </c>
      <c r="U36" s="60" t="s">
        <v>194</v>
      </c>
      <c r="V36" s="31" t="s">
        <v>286</v>
      </c>
      <c r="W36" s="31" t="s">
        <v>378</v>
      </c>
      <c r="X36" s="31" t="s">
        <v>379</v>
      </c>
      <c r="Y36" s="31" t="s">
        <v>195</v>
      </c>
      <c r="Z36" s="31" t="s">
        <v>380</v>
      </c>
      <c r="AA36" s="31" t="s">
        <v>196</v>
      </c>
      <c r="AB36" s="31" t="s">
        <v>381</v>
      </c>
      <c r="AC36" s="31" t="s">
        <v>382</v>
      </c>
      <c r="AD36" s="31" t="s">
        <v>383</v>
      </c>
      <c r="AE36" s="31" t="s">
        <v>197</v>
      </c>
      <c r="AF36" s="31" t="s">
        <v>384</v>
      </c>
      <c r="AG36" s="53"/>
      <c r="AH36" s="53"/>
      <c r="AI36" s="53"/>
      <c r="AJ36" s="53"/>
      <c r="AK36" s="53"/>
      <c r="AL36" s="53"/>
      <c r="AM36" s="19"/>
      <c r="AN36" s="19"/>
      <c r="AO36" s="10"/>
      <c r="AP36" s="63"/>
    </row>
    <row r="37" spans="2:42" x14ac:dyDescent="0.25">
      <c r="B37" s="33">
        <v>3</v>
      </c>
      <c r="C37" s="34"/>
      <c r="D37" s="34"/>
      <c r="E37" s="35"/>
      <c r="F37" s="35"/>
      <c r="G37" s="34"/>
      <c r="H37" s="35"/>
      <c r="I37" s="36"/>
      <c r="J37" s="40"/>
      <c r="K37" s="34"/>
      <c r="L37" s="34"/>
      <c r="M37" s="37"/>
      <c r="N37" s="34"/>
      <c r="O37" s="37"/>
      <c r="P37" s="34"/>
      <c r="Q37" s="37"/>
      <c r="R37" s="67" t="str">
        <f t="shared" ref="R37:R101" si="0">IF(P37&lt;=N37,"Ok","El importe IVA Destinado debe ser menor o igual al IVA Facturado")</f>
        <v>Ok</v>
      </c>
      <c r="S37" s="34"/>
      <c r="T37" s="37"/>
      <c r="U37" s="34"/>
      <c r="V37" s="34"/>
      <c r="W37" s="38"/>
      <c r="X37" s="67" t="str">
        <f>IF(W37=Auxiliar_Listas!$F$77,"RG 2226/07 ","00")</f>
        <v>00</v>
      </c>
      <c r="Y37" s="39"/>
      <c r="Z37" s="34"/>
      <c r="AA37" s="34"/>
      <c r="AB37" s="34"/>
      <c r="AC37" s="36"/>
      <c r="AD37" s="36"/>
      <c r="AE37" s="40"/>
      <c r="AF37" s="52"/>
      <c r="AG37" s="54"/>
      <c r="AH37" s="54"/>
      <c r="AI37" s="54"/>
      <c r="AJ37" s="54"/>
      <c r="AK37" s="54"/>
      <c r="AL37" s="54"/>
      <c r="AP37" s="63" t="str">
        <f>IF(D37&lt;&gt;"",CONCATENATE(TEXT(B37,"00"),VLOOKUP(C37,Auxiliar_Listas!$C$76:$D$119,2,0),D37,TEXT(E37,"0000"),Auxiliar_Formulas!L7,G37&amp;REPT(" ",12-LEN(G37)),TEXT(H37,"0000"),TEXT(I37,"00000000000"),J37&amp;REPT(" ",40-LEN(J37)),K37&amp;REPT(" ",40-LEN(K37)),TEXT(L37,"0000000000000")&amp;TEXT(M37,"00"),TEXT(N37,"0000000000000")&amp;TEXT(O37,"00"),(REPT("0",13-LEN(P37))&amp;P37)&amp;TEXT(Q37,"00"),(REPT("0",13-LEN(S37))&amp;S37)&amp;TEXT(T37,"00"),TEXT(U37,"000000"),TEXT(V37,"000000"),TEXT(VLOOKUP(W37,Auxiliar_Listas!$F$76:$G$82,2,0),"00"),X37,TEXT(VLOOKUP(Y37,Auxiliar_Listas!$J$75:$K$76,2,0),"000"),VLOOKUP(Z37,Auxiliar_Listas!$J$81:$K$82,2,0),REPT("0",11-LEN(AA37))&amp;AA37,REPT(" ",50),TEXT(AC37,"000"),REPT("0",14-LEN(AD37))&amp;AD37,TEXT(VLOOKUP(AE37,Auxiliar_Listas!$J$88:$K$95,2,0),"00"),AF37&amp;REPT(" ",20-LEN(AF37)),"*"),"")</f>
        <v/>
      </c>
    </row>
    <row r="38" spans="2:42" x14ac:dyDescent="0.25">
      <c r="B38" s="33">
        <v>3</v>
      </c>
      <c r="C38" s="34"/>
      <c r="D38" s="34"/>
      <c r="E38" s="35"/>
      <c r="F38" s="35"/>
      <c r="G38" s="34"/>
      <c r="H38" s="35"/>
      <c r="I38" s="36"/>
      <c r="J38" s="40"/>
      <c r="K38" s="34"/>
      <c r="L38" s="34"/>
      <c r="M38" s="37"/>
      <c r="N38" s="34"/>
      <c r="O38" s="37"/>
      <c r="P38" s="34"/>
      <c r="Q38" s="37"/>
      <c r="R38" s="67" t="str">
        <f t="shared" si="0"/>
        <v>Ok</v>
      </c>
      <c r="S38" s="34"/>
      <c r="T38" s="37"/>
      <c r="U38" s="34"/>
      <c r="V38" s="34"/>
      <c r="W38" s="38"/>
      <c r="X38" s="67" t="str">
        <f>IF(W38=Auxiliar_Listas!$F$77,"RG 2226/07 ","00")</f>
        <v>00</v>
      </c>
      <c r="Y38" s="39"/>
      <c r="Z38" s="34"/>
      <c r="AA38" s="34"/>
      <c r="AB38" s="34"/>
      <c r="AC38" s="36"/>
      <c r="AD38" s="36"/>
      <c r="AE38" s="40"/>
      <c r="AF38" s="52"/>
      <c r="AG38" s="54"/>
      <c r="AH38" s="54"/>
      <c r="AI38" s="54"/>
      <c r="AJ38" s="54"/>
      <c r="AK38" s="54"/>
      <c r="AL38" s="54"/>
      <c r="AP38" s="63" t="str">
        <f>IF(D38&lt;&gt;"",CONCATENATE(TEXT(B38,"00"),VLOOKUP(C38,Auxiliar_Listas!$C$76:$D$119,2,0),D38,TEXT(E38,"0000"),Auxiliar_Formulas!L8,G38&amp;REPT(" ",12-LEN(G38)),TEXT(H38,"0000"),TEXT(I38,"00000000000"),J38&amp;REPT(" ",40-LEN(J38)),K38&amp;REPT(" ",40-LEN(K38)),TEXT(L38,"0000000000000")&amp;TEXT(M38,"00"),TEXT(N38,"0000000000000")&amp;TEXT(O38,"00"),(REPT("0",13-LEN(P38))&amp;P38)&amp;TEXT(Q38,"00"),(REPT("0",13-LEN(S38))&amp;S38)&amp;TEXT(T38,"00"),TEXT(U38,"000000"),TEXT(V38,"000000"),TEXT(VLOOKUP(W38,Auxiliar_Listas!$F$76:$G$82,2,0),"00"),X38,TEXT(VLOOKUP(Y38,Auxiliar_Listas!$J$75:$K$76,2,0),"000"),VLOOKUP(Z38,Auxiliar_Listas!$J$81:$K$82,2,0),REPT("0",11-LEN(AA38))&amp;AA38,REPT(" ",50),TEXT(AC38,"000"),REPT("0",14-LEN(AD38))&amp;AD38,TEXT(VLOOKUP(AE38,Auxiliar_Listas!$J$88:$K$95,2,0),"00"),AF38&amp;REPT(" ",20-LEN(AF38)),"*"),"")</f>
        <v/>
      </c>
    </row>
    <row r="39" spans="2:42" ht="30" customHeight="1" x14ac:dyDescent="0.25">
      <c r="B39" s="33">
        <v>3</v>
      </c>
      <c r="C39" s="34"/>
      <c r="D39" s="34"/>
      <c r="E39" s="35"/>
      <c r="F39" s="35"/>
      <c r="G39" s="34"/>
      <c r="H39" s="35"/>
      <c r="I39" s="36"/>
      <c r="J39" s="40"/>
      <c r="K39" s="34"/>
      <c r="L39" s="34"/>
      <c r="M39" s="37"/>
      <c r="N39" s="34"/>
      <c r="O39" s="37"/>
      <c r="P39" s="34"/>
      <c r="Q39" s="37"/>
      <c r="R39" s="67" t="str">
        <f t="shared" si="0"/>
        <v>Ok</v>
      </c>
      <c r="S39" s="34"/>
      <c r="T39" s="37"/>
      <c r="U39" s="34"/>
      <c r="V39" s="34"/>
      <c r="W39" s="38"/>
      <c r="X39" s="67" t="str">
        <f>IF(W39=Auxiliar_Listas!$F$77,"RG 2226/07 ","00")</f>
        <v>00</v>
      </c>
      <c r="Y39" s="39"/>
      <c r="Z39" s="34"/>
      <c r="AA39" s="34"/>
      <c r="AB39" s="34"/>
      <c r="AC39" s="36"/>
      <c r="AD39" s="36"/>
      <c r="AE39" s="40"/>
      <c r="AF39" s="52"/>
      <c r="AG39" s="54"/>
      <c r="AH39" s="54"/>
      <c r="AI39" s="54"/>
      <c r="AJ39" s="54"/>
      <c r="AK39" s="54"/>
      <c r="AL39" s="54"/>
      <c r="AP39" s="63" t="str">
        <f>IF(D39&lt;&gt;"",CONCATENATE(TEXT(B39,"00"),VLOOKUP(C39,Auxiliar_Listas!$C$76:$D$119,2,0),D39,TEXT(E39,"0000"),Auxiliar_Formulas!L9,G39&amp;REPT(" ",12-LEN(G39)),TEXT(H39,"0000"),TEXT(I39,"00000000000"),J39&amp;REPT(" ",40-LEN(J39)),K39&amp;REPT(" ",40-LEN(K39)),TEXT(L39,"0000000000000")&amp;TEXT(M39,"00"),TEXT(N39,"0000000000000")&amp;TEXT(O39,"00"),(REPT("0",13-LEN(P39))&amp;P39)&amp;TEXT(Q39,"00"),(REPT("0",13-LEN(S39))&amp;S39)&amp;TEXT(T39,"00"),TEXT(U39,"000000"),TEXT(V39,"000000"),TEXT(VLOOKUP(W39,Auxiliar_Listas!$F$76:$G$82,2,0),"00"),X39,TEXT(VLOOKUP(Y39,Auxiliar_Listas!$J$75:$K$76,2,0),"000"),VLOOKUP(Z39,Auxiliar_Listas!$J$81:$K$82,2,0),REPT("0",11-LEN(AA39))&amp;AA39,REPT(" ",50),TEXT(AC39,"000"),REPT("0",14-LEN(AD39))&amp;AD39,TEXT(VLOOKUP(AE39,Auxiliar_Listas!$J$88:$K$95,2,0),"00"),AF39&amp;REPT(" ",20-LEN(AF39)),"*"),"")</f>
        <v/>
      </c>
    </row>
    <row r="40" spans="2:42" ht="30" customHeight="1" x14ac:dyDescent="0.25">
      <c r="B40" s="33">
        <v>3</v>
      </c>
      <c r="C40" s="34"/>
      <c r="D40" s="34"/>
      <c r="E40" s="35"/>
      <c r="F40" s="35"/>
      <c r="G40" s="34"/>
      <c r="H40" s="35"/>
      <c r="I40" s="36"/>
      <c r="J40" s="40"/>
      <c r="K40" s="34"/>
      <c r="L40" s="34"/>
      <c r="M40" s="37"/>
      <c r="N40" s="34"/>
      <c r="O40" s="37"/>
      <c r="P40" s="34"/>
      <c r="Q40" s="37"/>
      <c r="R40" s="67" t="str">
        <f t="shared" si="0"/>
        <v>Ok</v>
      </c>
      <c r="S40" s="34"/>
      <c r="T40" s="37"/>
      <c r="U40" s="34"/>
      <c r="V40" s="34"/>
      <c r="W40" s="38"/>
      <c r="X40" s="67" t="str">
        <f>IF(W40=Auxiliar_Listas!$F$77,"RG 2226/07 ","00")</f>
        <v>00</v>
      </c>
      <c r="Y40" s="39"/>
      <c r="Z40" s="34"/>
      <c r="AA40" s="34"/>
      <c r="AB40" s="34"/>
      <c r="AC40" s="36"/>
      <c r="AD40" s="36"/>
      <c r="AE40" s="40"/>
      <c r="AF40" s="52"/>
      <c r="AG40" s="54"/>
      <c r="AH40" s="54"/>
      <c r="AI40" s="54"/>
      <c r="AJ40" s="54"/>
      <c r="AK40" s="54"/>
      <c r="AL40" s="54"/>
      <c r="AP40" s="63" t="str">
        <f>IF(D40&lt;&gt;"",CONCATENATE(TEXT(B40,"00"),VLOOKUP(C40,Auxiliar_Listas!$C$76:$D$119,2,0),D40,TEXT(E40,"0000"),Auxiliar_Formulas!L10,G40&amp;REPT(" ",12-LEN(G40)),TEXT(H40,"0000"),TEXT(I40,"00000000000"),J40&amp;REPT(" ",40-LEN(J40)),K40&amp;REPT(" ",40-LEN(K40)),TEXT(L40,"0000000000000")&amp;TEXT(M40,"00"),TEXT(N40,"0000000000000")&amp;TEXT(O40,"00"),(REPT("0",13-LEN(P40))&amp;P40)&amp;TEXT(Q40,"00"),(REPT("0",13-LEN(S40))&amp;S40)&amp;TEXT(T40,"00"),TEXT(U40,"000000"),TEXT(V40,"000000"),TEXT(VLOOKUP(W40,Auxiliar_Listas!$F$76:$G$82,2,0),"00"),X40,TEXT(VLOOKUP(Y40,Auxiliar_Listas!$J$75:$K$76,2,0),"000"),VLOOKUP(Z40,Auxiliar_Listas!$J$81:$K$82,2,0),REPT("0",11-LEN(AA40))&amp;AA40,REPT(" ",50),TEXT(AC40,"000"),REPT("0",14-LEN(AD40))&amp;AD40,TEXT(VLOOKUP(AE40,Auxiliar_Listas!$J$88:$K$95,2,0),"00"),AF40&amp;REPT(" ",20-LEN(AF40)),"*"),"")</f>
        <v/>
      </c>
    </row>
    <row r="41" spans="2:42" ht="30" customHeight="1" x14ac:dyDescent="0.25">
      <c r="B41" s="33">
        <v>3</v>
      </c>
      <c r="C41" s="40"/>
      <c r="D41" s="34"/>
      <c r="E41" s="35"/>
      <c r="F41" s="35"/>
      <c r="G41" s="34"/>
      <c r="H41" s="35"/>
      <c r="I41" s="36"/>
      <c r="J41" s="34"/>
      <c r="K41" s="34"/>
      <c r="L41" s="34"/>
      <c r="M41" s="37"/>
      <c r="N41" s="34"/>
      <c r="O41" s="37"/>
      <c r="P41" s="34"/>
      <c r="Q41" s="37"/>
      <c r="R41" s="67" t="str">
        <f t="shared" si="0"/>
        <v>Ok</v>
      </c>
      <c r="S41" s="34"/>
      <c r="T41" s="37"/>
      <c r="U41" s="34"/>
      <c r="V41" s="34"/>
      <c r="W41" s="38"/>
      <c r="X41" s="67" t="str">
        <f>IF(W41=Auxiliar_Listas!$F$77,"RG 2226/07 ","00")</f>
        <v>00</v>
      </c>
      <c r="Y41" s="39"/>
      <c r="Z41" s="34"/>
      <c r="AA41" s="34"/>
      <c r="AB41" s="34"/>
      <c r="AC41" s="36"/>
      <c r="AD41" s="36"/>
      <c r="AE41" s="40"/>
      <c r="AF41" s="52"/>
      <c r="AG41" s="54"/>
      <c r="AH41" s="54"/>
      <c r="AI41" s="54"/>
      <c r="AJ41" s="54"/>
      <c r="AK41" s="54"/>
      <c r="AL41" s="54"/>
      <c r="AP41" s="63" t="str">
        <f>IF(D41&lt;&gt;"",CONCATENATE(TEXT(B41,"00"),VLOOKUP(C41,Auxiliar_Listas!$C$76:$D$119,2,0),D41,TEXT(E41,"0000"),Auxiliar_Formulas!L11,G41&amp;REPT(" ",12-LEN(G41)),TEXT(H41,"0000"),TEXT(I41,"00000000000"),J41&amp;REPT(" ",40-LEN(J41)),K41&amp;REPT(" ",40-LEN(K41)),TEXT(L41,"0000000000000")&amp;TEXT(M41,"00"),TEXT(N41,"0000000000000")&amp;TEXT(O41,"00"),(REPT("0",13-LEN(P41))&amp;P41)&amp;TEXT(Q41,"00"),(REPT("0",13-LEN(S41))&amp;S41)&amp;TEXT(T41,"00"),TEXT(U41,"000000"),TEXT(V41,"000000"),TEXT(VLOOKUP(W41,Auxiliar_Listas!$F$76:$G$82,2,0),"00"),X41,TEXT(VLOOKUP(Y41,Auxiliar_Listas!$J$75:$K$76,2,0),"000"),VLOOKUP(Z41,Auxiliar_Listas!$J$81:$K$82,2,0),REPT("0",11-LEN(AA41))&amp;AA41,REPT(" ",50),TEXT(AC41,"000"),REPT("0",14-LEN(AD41))&amp;AD41,TEXT(VLOOKUP(AE41,Auxiliar_Listas!$J$88:$K$95,2,0),"00"),AF41&amp;REPT(" ",20-LEN(AF41)),"*"),"")</f>
        <v/>
      </c>
    </row>
    <row r="42" spans="2:42" ht="30" customHeight="1" x14ac:dyDescent="0.25">
      <c r="B42" s="33">
        <v>3</v>
      </c>
      <c r="C42" s="40"/>
      <c r="D42" s="34"/>
      <c r="E42" s="35"/>
      <c r="F42" s="35"/>
      <c r="G42" s="34"/>
      <c r="H42" s="35"/>
      <c r="I42" s="36"/>
      <c r="J42" s="40"/>
      <c r="K42" s="34"/>
      <c r="L42" s="34"/>
      <c r="M42" s="37"/>
      <c r="N42" s="34"/>
      <c r="O42" s="37"/>
      <c r="P42" s="34"/>
      <c r="Q42" s="37"/>
      <c r="R42" s="67" t="str">
        <f t="shared" si="0"/>
        <v>Ok</v>
      </c>
      <c r="S42" s="34"/>
      <c r="T42" s="37"/>
      <c r="U42" s="34"/>
      <c r="V42" s="34"/>
      <c r="W42" s="38"/>
      <c r="X42" s="67" t="str">
        <f>IF(W42=Auxiliar_Listas!$F$77,"RG 2226/07 ","00")</f>
        <v>00</v>
      </c>
      <c r="Y42" s="39"/>
      <c r="Z42" s="34"/>
      <c r="AA42" s="34"/>
      <c r="AB42" s="34"/>
      <c r="AC42" s="36"/>
      <c r="AD42" s="36"/>
      <c r="AE42" s="40"/>
      <c r="AF42" s="52"/>
      <c r="AG42" s="54"/>
      <c r="AH42" s="54"/>
      <c r="AI42" s="54"/>
      <c r="AJ42" s="54"/>
      <c r="AK42" s="54"/>
      <c r="AL42" s="54"/>
      <c r="AP42" s="63" t="str">
        <f>IF(D42&lt;&gt;"",CONCATENATE(TEXT(B42,"00"),VLOOKUP(C42,Auxiliar_Listas!$C$76:$D$119,2,0),D42,TEXT(E42,"0000"),Auxiliar_Formulas!L12,G42&amp;REPT(" ",12-LEN(G42)),TEXT(H42,"0000"),TEXT(I42,"00000000000"),J42&amp;REPT(" ",40-LEN(J42)),K42&amp;REPT(" ",40-LEN(K42)),TEXT(L42,"0000000000000")&amp;TEXT(M42,"00"),TEXT(N42,"0000000000000")&amp;TEXT(O42,"00"),(REPT("0",13-LEN(P42))&amp;P42)&amp;TEXT(Q42,"00"),(REPT("0",13-LEN(S42))&amp;S42)&amp;TEXT(T42,"00"),TEXT(U42,"000000"),TEXT(V42,"000000"),TEXT(VLOOKUP(W42,Auxiliar_Listas!$F$76:$G$82,2,0),"00"),X42,TEXT(VLOOKUP(Y42,Auxiliar_Listas!$J$75:$K$76,2,0),"000"),VLOOKUP(Z42,Auxiliar_Listas!$J$81:$K$82,2,0),REPT("0",11-LEN(AA42))&amp;AA42,REPT(" ",50),TEXT(AC42,"000"),REPT("0",14-LEN(AD42))&amp;AD42,TEXT(VLOOKUP(AE42,Auxiliar_Listas!$J$88:$K$95,2,0),"00"),AF42&amp;REPT(" ",20-LEN(AF42)),"*"),"")</f>
        <v/>
      </c>
    </row>
    <row r="43" spans="2:42" ht="30" customHeight="1" x14ac:dyDescent="0.25">
      <c r="B43" s="33">
        <v>3</v>
      </c>
      <c r="C43" s="40"/>
      <c r="D43" s="34"/>
      <c r="E43" s="35"/>
      <c r="F43" s="35"/>
      <c r="G43" s="34"/>
      <c r="H43" s="35"/>
      <c r="I43" s="36"/>
      <c r="J43" s="34"/>
      <c r="K43" s="34"/>
      <c r="L43" s="34"/>
      <c r="M43" s="37"/>
      <c r="N43" s="34"/>
      <c r="O43" s="37"/>
      <c r="P43" s="34"/>
      <c r="Q43" s="37"/>
      <c r="R43" s="67" t="str">
        <f t="shared" si="0"/>
        <v>Ok</v>
      </c>
      <c r="S43" s="34"/>
      <c r="T43" s="37"/>
      <c r="U43" s="34"/>
      <c r="V43" s="34"/>
      <c r="W43" s="38"/>
      <c r="X43" s="67" t="str">
        <f>IF(W43=Auxiliar_Listas!$F$77,"RG 2226/07 ","00")</f>
        <v>00</v>
      </c>
      <c r="Y43" s="39"/>
      <c r="Z43" s="34"/>
      <c r="AA43" s="34"/>
      <c r="AB43" s="34"/>
      <c r="AC43" s="36"/>
      <c r="AD43" s="36"/>
      <c r="AE43" s="40"/>
      <c r="AF43" s="52"/>
      <c r="AG43" s="54"/>
      <c r="AH43" s="54"/>
      <c r="AI43" s="54"/>
      <c r="AJ43" s="54"/>
      <c r="AK43" s="54"/>
      <c r="AL43" s="54"/>
      <c r="AP43" s="63" t="str">
        <f>IF(D43&lt;&gt;"",CONCATENATE(TEXT(B43,"00"),VLOOKUP(C43,Auxiliar_Listas!$C$76:$D$119,2,0),D43,TEXT(E43,"0000"),Auxiliar_Formulas!L13,G43&amp;REPT(" ",12-LEN(G43)),TEXT(H43,"0000"),TEXT(I43,"00000000000"),J43&amp;REPT(" ",40-LEN(J43)),K43&amp;REPT(" ",40-LEN(K43)),TEXT(L43,"0000000000000")&amp;TEXT(M43,"00"),TEXT(N43,"0000000000000")&amp;TEXT(O43,"00"),(REPT("0",13-LEN(P43))&amp;P43)&amp;TEXT(Q43,"00"),(REPT("0",13-LEN(S43))&amp;S43)&amp;TEXT(T43,"00"),TEXT(U43,"000000"),TEXT(V43,"000000"),TEXT(VLOOKUP(W43,Auxiliar_Listas!$F$76:$G$82,2,0),"00"),X43,TEXT(VLOOKUP(Y43,Auxiliar_Listas!$J$75:$K$76,2,0),"000"),VLOOKUP(Z43,Auxiliar_Listas!$J$81:$K$82,2,0),REPT("0",11-LEN(AA43))&amp;AA43,REPT(" ",50),TEXT(AC43,"000"),REPT("0",14-LEN(AD43))&amp;AD43,TEXT(VLOOKUP(AE43,Auxiliar_Listas!$J$88:$K$95,2,0),"00"),AF43&amp;REPT(" ",20-LEN(AF43)),"*"),"")</f>
        <v/>
      </c>
    </row>
    <row r="44" spans="2:42" ht="30" customHeight="1" x14ac:dyDescent="0.25">
      <c r="B44" s="33">
        <v>3</v>
      </c>
      <c r="C44" s="40"/>
      <c r="D44" s="34"/>
      <c r="E44" s="35"/>
      <c r="F44" s="35"/>
      <c r="G44" s="34"/>
      <c r="H44" s="35"/>
      <c r="I44" s="36"/>
      <c r="J44" s="40"/>
      <c r="K44" s="34"/>
      <c r="L44" s="34"/>
      <c r="M44" s="37"/>
      <c r="N44" s="34"/>
      <c r="O44" s="37"/>
      <c r="P44" s="34"/>
      <c r="Q44" s="37"/>
      <c r="R44" s="67" t="str">
        <f t="shared" si="0"/>
        <v>Ok</v>
      </c>
      <c r="S44" s="34"/>
      <c r="T44" s="37"/>
      <c r="U44" s="34"/>
      <c r="V44" s="34"/>
      <c r="W44" s="38"/>
      <c r="X44" s="67" t="str">
        <f>IF(W44=Auxiliar_Listas!$F$77,"RG 2226/07 ","00")</f>
        <v>00</v>
      </c>
      <c r="Y44" s="39"/>
      <c r="Z44" s="34"/>
      <c r="AA44" s="34"/>
      <c r="AB44" s="34"/>
      <c r="AC44" s="36"/>
      <c r="AD44" s="36"/>
      <c r="AE44" s="40"/>
      <c r="AF44" s="52"/>
      <c r="AG44" s="54"/>
      <c r="AH44" s="54"/>
      <c r="AI44" s="54"/>
      <c r="AJ44" s="54"/>
      <c r="AK44" s="54"/>
      <c r="AL44" s="54"/>
      <c r="AP44" s="63" t="str">
        <f>IF(D44&lt;&gt;"",CONCATENATE(TEXT(B44,"00"),VLOOKUP(C44,Auxiliar_Listas!$C$76:$D$119,2,0),D44,TEXT(E44,"0000"),Auxiliar_Formulas!L14,G44&amp;REPT(" ",12-LEN(G44)),TEXT(H44,"0000"),TEXT(I44,"00000000000"),J44&amp;REPT(" ",40-LEN(J44)),K44&amp;REPT(" ",40-LEN(K44)),TEXT(L44,"0000000000000")&amp;TEXT(M44,"00"),TEXT(N44,"0000000000000")&amp;TEXT(O44,"00"),(REPT("0",13-LEN(P44))&amp;P44)&amp;TEXT(Q44,"00"),(REPT("0",13-LEN(S44))&amp;S44)&amp;TEXT(T44,"00"),TEXT(U44,"000000"),TEXT(V44,"000000"),TEXT(VLOOKUP(W44,Auxiliar_Listas!$F$76:$G$82,2,0),"00"),X44,TEXT(VLOOKUP(Y44,Auxiliar_Listas!$J$75:$K$76,2,0),"000"),VLOOKUP(Z44,Auxiliar_Listas!$J$81:$K$82,2,0),REPT("0",11-LEN(AA44))&amp;AA44,REPT(" ",50),TEXT(AC44,"000"),REPT("0",14-LEN(AD44))&amp;AD44,TEXT(VLOOKUP(AE44,Auxiliar_Listas!$J$88:$K$95,2,0),"00"),AF44&amp;REPT(" ",20-LEN(AF44)),"*"),"")</f>
        <v/>
      </c>
    </row>
    <row r="45" spans="2:42" ht="30" customHeight="1" x14ac:dyDescent="0.25">
      <c r="B45" s="33">
        <v>3</v>
      </c>
      <c r="C45" s="40"/>
      <c r="D45" s="34"/>
      <c r="E45" s="35"/>
      <c r="F45" s="35"/>
      <c r="G45" s="34"/>
      <c r="H45" s="35"/>
      <c r="I45" s="36"/>
      <c r="J45" s="34"/>
      <c r="K45" s="34"/>
      <c r="L45" s="34"/>
      <c r="M45" s="37"/>
      <c r="N45" s="34"/>
      <c r="O45" s="37"/>
      <c r="P45" s="34"/>
      <c r="Q45" s="37"/>
      <c r="R45" s="67" t="str">
        <f t="shared" si="0"/>
        <v>Ok</v>
      </c>
      <c r="S45" s="34"/>
      <c r="T45" s="37"/>
      <c r="U45" s="34"/>
      <c r="V45" s="34"/>
      <c r="W45" s="38"/>
      <c r="X45" s="67" t="str">
        <f>IF(W45=Auxiliar_Listas!$F$77,"RG 2226/07 ","00")</f>
        <v>00</v>
      </c>
      <c r="Y45" s="39"/>
      <c r="Z45" s="34"/>
      <c r="AA45" s="34"/>
      <c r="AB45" s="34"/>
      <c r="AC45" s="36"/>
      <c r="AD45" s="36"/>
      <c r="AE45" s="40"/>
      <c r="AF45" s="52"/>
      <c r="AG45" s="54"/>
      <c r="AH45" s="54"/>
      <c r="AI45" s="54"/>
      <c r="AJ45" s="54"/>
      <c r="AK45" s="54"/>
      <c r="AL45" s="54"/>
      <c r="AP45" s="63" t="str">
        <f>IF(D45&lt;&gt;"",CONCATENATE(TEXT(B45,"00"),VLOOKUP(C45,Auxiliar_Listas!$C$76:$D$119,2,0),D45,TEXT(E45,"0000"),Auxiliar_Formulas!L15,G45&amp;REPT(" ",12-LEN(G45)),TEXT(H45,"0000"),TEXT(I45,"00000000000"),J45&amp;REPT(" ",40-LEN(J45)),K45&amp;REPT(" ",40-LEN(K45)),TEXT(L45,"0000000000000")&amp;TEXT(M45,"00"),TEXT(N45,"0000000000000")&amp;TEXT(O45,"00"),(REPT("0",13-LEN(P45))&amp;P45)&amp;TEXT(Q45,"00"),(REPT("0",13-LEN(S45))&amp;S45)&amp;TEXT(T45,"00"),TEXT(U45,"000000"),TEXT(V45,"000000"),TEXT(VLOOKUP(W45,Auxiliar_Listas!$F$76:$G$82,2,0),"00"),X45,TEXT(VLOOKUP(Y45,Auxiliar_Listas!$J$75:$K$76,2,0),"000"),VLOOKUP(Z45,Auxiliar_Listas!$J$81:$K$82,2,0),REPT("0",11-LEN(AA45))&amp;AA45,REPT(" ",50),TEXT(AC45,"000"),REPT("0",14-LEN(AD45))&amp;AD45,TEXT(VLOOKUP(AE45,Auxiliar_Listas!$J$88:$K$95,2,0),"00"),AF45&amp;REPT(" ",20-LEN(AF45)),"*"),"")</f>
        <v/>
      </c>
    </row>
    <row r="46" spans="2:42" ht="30" customHeight="1" x14ac:dyDescent="0.25">
      <c r="B46" s="33">
        <v>3</v>
      </c>
      <c r="C46" s="40"/>
      <c r="D46" s="34"/>
      <c r="E46" s="35"/>
      <c r="F46" s="35"/>
      <c r="G46" s="34"/>
      <c r="H46" s="35"/>
      <c r="I46" s="36"/>
      <c r="J46" s="34"/>
      <c r="K46" s="34"/>
      <c r="L46" s="34"/>
      <c r="M46" s="37"/>
      <c r="N46" s="34"/>
      <c r="O46" s="37"/>
      <c r="P46" s="34"/>
      <c r="Q46" s="37"/>
      <c r="R46" s="67" t="str">
        <f t="shared" si="0"/>
        <v>Ok</v>
      </c>
      <c r="S46" s="34"/>
      <c r="T46" s="37"/>
      <c r="U46" s="34"/>
      <c r="V46" s="34"/>
      <c r="W46" s="38"/>
      <c r="X46" s="67" t="str">
        <f>IF(W46=Auxiliar_Listas!$F$77,"RG 2226/07 ","00")</f>
        <v>00</v>
      </c>
      <c r="Y46" s="39"/>
      <c r="Z46" s="34"/>
      <c r="AA46" s="34"/>
      <c r="AB46" s="34"/>
      <c r="AC46" s="36"/>
      <c r="AD46" s="36"/>
      <c r="AE46" s="40"/>
      <c r="AF46" s="52"/>
      <c r="AG46" s="54"/>
      <c r="AH46" s="54"/>
      <c r="AI46" s="54"/>
      <c r="AJ46" s="54"/>
      <c r="AK46" s="54"/>
      <c r="AL46" s="54"/>
      <c r="AP46" s="63" t="str">
        <f>IF(D46&lt;&gt;"",CONCATENATE(TEXT(B46,"00"),VLOOKUP(C46,Auxiliar_Listas!$C$76:$D$119,2,0),D46,TEXT(E46,"0000"),Auxiliar_Formulas!L16,G46&amp;REPT(" ",12-LEN(G46)),TEXT(H46,"0000"),TEXT(I46,"00000000000"),J46&amp;REPT(" ",40-LEN(J46)),K46&amp;REPT(" ",40-LEN(K46)),TEXT(L46,"0000000000000")&amp;TEXT(M46,"00"),TEXT(N46,"0000000000000")&amp;TEXT(O46,"00"),(REPT("0",13-LEN(P46))&amp;P46)&amp;TEXT(Q46,"00"),(REPT("0",13-LEN(S46))&amp;S46)&amp;TEXT(T46,"00"),TEXT(U46,"000000"),TEXT(V46,"000000"),TEXT(VLOOKUP(W46,Auxiliar_Listas!$F$76:$G$82,2,0),"00"),X46,TEXT(VLOOKUP(Y46,Auxiliar_Listas!$J$75:$K$76,2,0),"000"),VLOOKUP(Z46,Auxiliar_Listas!$J$81:$K$82,2,0),REPT("0",11-LEN(AA46))&amp;AA46,REPT(" ",50),TEXT(AC46,"000"),REPT("0",14-LEN(AD46))&amp;AD46,TEXT(VLOOKUP(AE46,Auxiliar_Listas!$J$88:$K$95,2,0),"00"),AF46&amp;REPT(" ",20-LEN(AF46)),"*"),"")</f>
        <v/>
      </c>
    </row>
    <row r="47" spans="2:42" ht="30" customHeight="1" x14ac:dyDescent="0.25">
      <c r="B47" s="33">
        <v>3</v>
      </c>
      <c r="C47" s="40"/>
      <c r="D47" s="34"/>
      <c r="E47" s="35"/>
      <c r="F47" s="35"/>
      <c r="G47" s="34"/>
      <c r="H47" s="35"/>
      <c r="I47" s="36"/>
      <c r="J47" s="34"/>
      <c r="K47" s="34"/>
      <c r="L47" s="34"/>
      <c r="M47" s="37"/>
      <c r="N47" s="34"/>
      <c r="O47" s="37"/>
      <c r="P47" s="34"/>
      <c r="Q47" s="37"/>
      <c r="R47" s="67" t="str">
        <f t="shared" si="0"/>
        <v>Ok</v>
      </c>
      <c r="S47" s="34"/>
      <c r="T47" s="37"/>
      <c r="U47" s="34"/>
      <c r="V47" s="34"/>
      <c r="W47" s="38"/>
      <c r="X47" s="67" t="str">
        <f>IF(W47=Auxiliar_Listas!$F$77,"RG 2226/07 ","00")</f>
        <v>00</v>
      </c>
      <c r="Y47" s="39"/>
      <c r="Z47" s="34"/>
      <c r="AA47" s="34"/>
      <c r="AB47" s="34"/>
      <c r="AC47" s="36"/>
      <c r="AD47" s="36"/>
      <c r="AE47" s="40"/>
      <c r="AF47" s="52"/>
      <c r="AG47" s="54"/>
      <c r="AH47" s="54"/>
      <c r="AI47" s="54"/>
      <c r="AJ47" s="54"/>
      <c r="AK47" s="54"/>
      <c r="AL47" s="54"/>
      <c r="AP47" s="63" t="str">
        <f>IF(D47&lt;&gt;"",CONCATENATE(TEXT(B47,"00"),VLOOKUP(C47,Auxiliar_Listas!$C$76:$D$119,2,0),D47,TEXT(E47,"0000"),Auxiliar_Formulas!L17,G47&amp;REPT(" ",12-LEN(G47)),TEXT(H47,"0000"),TEXT(I47,"00000000000"),J47&amp;REPT(" ",40-LEN(J47)),K47&amp;REPT(" ",40-LEN(K47)),TEXT(L47,"0000000000000")&amp;TEXT(M47,"00"),TEXT(N47,"0000000000000")&amp;TEXT(O47,"00"),(REPT("0",13-LEN(P47))&amp;P47)&amp;TEXT(Q47,"00"),(REPT("0",13-LEN(S47))&amp;S47)&amp;TEXT(T47,"00"),TEXT(U47,"000000"),TEXT(V47,"000000"),TEXT(VLOOKUP(W47,Auxiliar_Listas!$F$76:$G$82,2,0),"00"),X47,TEXT(VLOOKUP(Y47,Auxiliar_Listas!$J$75:$K$76,2,0),"000"),VLOOKUP(Z47,Auxiliar_Listas!$J$81:$K$82,2,0),REPT("0",11-LEN(AA47))&amp;AA47,REPT(" ",50),TEXT(AC47,"000"),REPT("0",14-LEN(AD47))&amp;AD47,TEXT(VLOOKUP(AE47,Auxiliar_Listas!$J$88:$K$95,2,0),"00"),AF47&amp;REPT(" ",20-LEN(AF47)),"*"),"")</f>
        <v/>
      </c>
    </row>
    <row r="48" spans="2:42" ht="30" customHeight="1" x14ac:dyDescent="0.25">
      <c r="B48" s="33">
        <v>3</v>
      </c>
      <c r="C48" s="40"/>
      <c r="D48" s="34"/>
      <c r="E48" s="35"/>
      <c r="F48" s="35"/>
      <c r="G48" s="34"/>
      <c r="H48" s="35"/>
      <c r="I48" s="36"/>
      <c r="J48" s="34"/>
      <c r="K48" s="34"/>
      <c r="L48" s="34"/>
      <c r="M48" s="37"/>
      <c r="N48" s="34"/>
      <c r="O48" s="37"/>
      <c r="P48" s="34"/>
      <c r="Q48" s="37"/>
      <c r="R48" s="67" t="str">
        <f t="shared" si="0"/>
        <v>Ok</v>
      </c>
      <c r="S48" s="34"/>
      <c r="T48" s="37"/>
      <c r="U48" s="34"/>
      <c r="V48" s="34"/>
      <c r="W48" s="38"/>
      <c r="X48" s="67" t="str">
        <f>IF(W48=Auxiliar_Listas!$F$77,"RG 2226/07 ","00")</f>
        <v>00</v>
      </c>
      <c r="Y48" s="39"/>
      <c r="Z48" s="34"/>
      <c r="AA48" s="34"/>
      <c r="AB48" s="34"/>
      <c r="AC48" s="36"/>
      <c r="AD48" s="36"/>
      <c r="AE48" s="40"/>
      <c r="AF48" s="52"/>
      <c r="AG48" s="54"/>
      <c r="AH48" s="54"/>
      <c r="AI48" s="54"/>
      <c r="AJ48" s="54"/>
      <c r="AK48" s="54"/>
      <c r="AL48" s="54"/>
      <c r="AP48" s="63" t="str">
        <f>IF(D48&lt;&gt;"",CONCATENATE(TEXT(B48,"00"),VLOOKUP(C48,Auxiliar_Listas!$C$76:$D$119,2,0),D48,TEXT(E48,"0000"),Auxiliar_Formulas!L18,G48&amp;REPT(" ",12-LEN(G48)),TEXT(H48,"0000"),TEXT(I48,"00000000000"),J48&amp;REPT(" ",40-LEN(J48)),K48&amp;REPT(" ",40-LEN(K48)),TEXT(L48,"0000000000000")&amp;TEXT(M48,"00"),TEXT(N48,"0000000000000")&amp;TEXT(O48,"00"),(REPT("0",13-LEN(P48))&amp;P48)&amp;TEXT(Q48,"00"),(REPT("0",13-LEN(S48))&amp;S48)&amp;TEXT(T48,"00"),TEXT(U48,"000000"),TEXT(V48,"000000"),TEXT(VLOOKUP(W48,Auxiliar_Listas!$F$76:$G$82,2,0),"00"),X48,TEXT(VLOOKUP(Y48,Auxiliar_Listas!$J$75:$K$76,2,0),"000"),VLOOKUP(Z48,Auxiliar_Listas!$J$81:$K$82,2,0),REPT("0",11-LEN(AA48))&amp;AA48,REPT(" ",50),TEXT(AC48,"000"),REPT("0",14-LEN(AD48))&amp;AD48,TEXT(VLOOKUP(AE48,Auxiliar_Listas!$J$88:$K$95,2,0),"00"),AF48&amp;REPT(" ",20-LEN(AF48)),"*"),"")</f>
        <v/>
      </c>
    </row>
    <row r="49" spans="2:42" ht="30" customHeight="1" x14ac:dyDescent="0.25">
      <c r="B49" s="33">
        <v>3</v>
      </c>
      <c r="C49" s="40"/>
      <c r="D49" s="34"/>
      <c r="E49" s="35"/>
      <c r="F49" s="35"/>
      <c r="G49" s="34"/>
      <c r="H49" s="35"/>
      <c r="I49" s="36"/>
      <c r="J49" s="34"/>
      <c r="K49" s="34"/>
      <c r="L49" s="34"/>
      <c r="M49" s="37"/>
      <c r="N49" s="34"/>
      <c r="O49" s="37"/>
      <c r="P49" s="34"/>
      <c r="Q49" s="37"/>
      <c r="R49" s="67" t="str">
        <f t="shared" si="0"/>
        <v>Ok</v>
      </c>
      <c r="S49" s="34"/>
      <c r="T49" s="37"/>
      <c r="U49" s="34"/>
      <c r="V49" s="34"/>
      <c r="W49" s="38"/>
      <c r="X49" s="67" t="str">
        <f>IF(W49=Auxiliar_Listas!$F$77,"RG 2226/07 ","00")</f>
        <v>00</v>
      </c>
      <c r="Y49" s="39"/>
      <c r="Z49" s="34"/>
      <c r="AA49" s="34"/>
      <c r="AB49" s="34"/>
      <c r="AC49" s="36"/>
      <c r="AD49" s="36"/>
      <c r="AE49" s="40"/>
      <c r="AF49" s="52"/>
      <c r="AG49" s="54"/>
      <c r="AH49" s="54"/>
      <c r="AI49" s="54"/>
      <c r="AJ49" s="54"/>
      <c r="AK49" s="54"/>
      <c r="AL49" s="54"/>
      <c r="AP49" s="63" t="str">
        <f>IF(D49&lt;&gt;"",CONCATENATE(TEXT(B49,"00"),VLOOKUP(C49,Auxiliar_Listas!$C$76:$D$119,2,0),D49,TEXT(E49,"0000"),Auxiliar_Formulas!L19,G49&amp;REPT(" ",12-LEN(G49)),TEXT(H49,"0000"),TEXT(I49,"00000000000"),J49&amp;REPT(" ",40-LEN(J49)),K49&amp;REPT(" ",40-LEN(K49)),TEXT(L49,"0000000000000")&amp;TEXT(M49,"00"),TEXT(N49,"0000000000000")&amp;TEXT(O49,"00"),(REPT("0",13-LEN(P49))&amp;P49)&amp;TEXT(Q49,"00"),(REPT("0",13-LEN(S49))&amp;S49)&amp;TEXT(T49,"00"),TEXT(U49,"000000"),TEXT(V49,"000000"),TEXT(VLOOKUP(W49,Auxiliar_Listas!$F$76:$G$82,2,0),"00"),X49,TEXT(VLOOKUP(Y49,Auxiliar_Listas!$J$75:$K$76,2,0),"000"),VLOOKUP(Z49,Auxiliar_Listas!$J$81:$K$82,2,0),REPT("0",11-LEN(AA49))&amp;AA49,REPT(" ",50),TEXT(AC49,"000"),REPT("0",14-LEN(AD49))&amp;AD49,TEXT(VLOOKUP(AE49,Auxiliar_Listas!$J$88:$K$95,2,0),"00"),AF49&amp;REPT(" ",20-LEN(AF49)),"*"),"")</f>
        <v/>
      </c>
    </row>
    <row r="50" spans="2:42" ht="30" customHeight="1" x14ac:dyDescent="0.25">
      <c r="B50" s="33">
        <v>3</v>
      </c>
      <c r="C50" s="40"/>
      <c r="D50" s="34"/>
      <c r="E50" s="35"/>
      <c r="F50" s="35"/>
      <c r="G50" s="34"/>
      <c r="H50" s="35"/>
      <c r="I50" s="36"/>
      <c r="J50" s="34"/>
      <c r="K50" s="34"/>
      <c r="L50" s="34"/>
      <c r="M50" s="37"/>
      <c r="N50" s="34"/>
      <c r="O50" s="37"/>
      <c r="P50" s="34"/>
      <c r="Q50" s="37"/>
      <c r="R50" s="67" t="str">
        <f t="shared" si="0"/>
        <v>Ok</v>
      </c>
      <c r="S50" s="34"/>
      <c r="T50" s="37"/>
      <c r="U50" s="34"/>
      <c r="V50" s="34"/>
      <c r="W50" s="38"/>
      <c r="X50" s="67" t="str">
        <f>IF(W50=Auxiliar_Listas!$F$77,"RG 2226/07 ","00")</f>
        <v>00</v>
      </c>
      <c r="Y50" s="39"/>
      <c r="Z50" s="34"/>
      <c r="AA50" s="34"/>
      <c r="AB50" s="34"/>
      <c r="AC50" s="36"/>
      <c r="AD50" s="36"/>
      <c r="AE50" s="40"/>
      <c r="AF50" s="52"/>
      <c r="AG50" s="54"/>
      <c r="AH50" s="54"/>
      <c r="AI50" s="54"/>
      <c r="AJ50" s="54"/>
      <c r="AK50" s="54"/>
      <c r="AL50" s="54"/>
      <c r="AP50" s="63" t="str">
        <f>IF(D50&lt;&gt;"",CONCATENATE(TEXT(B50,"00"),VLOOKUP(C50,Auxiliar_Listas!$C$76:$D$119,2,0),D50,TEXT(E50,"0000"),Auxiliar_Formulas!L20,G50&amp;REPT(" ",12-LEN(G50)),TEXT(H50,"0000"),TEXT(I50,"00000000000"),J50&amp;REPT(" ",40-LEN(J50)),K50&amp;REPT(" ",40-LEN(K50)),TEXT(L50,"0000000000000")&amp;TEXT(M50,"00"),TEXT(N50,"0000000000000")&amp;TEXT(O50,"00"),(REPT("0",13-LEN(P50))&amp;P50)&amp;TEXT(Q50,"00"),(REPT("0",13-LEN(S50))&amp;S50)&amp;TEXT(T50,"00"),TEXT(U50,"000000"),TEXT(V50,"000000"),TEXT(VLOOKUP(W50,Auxiliar_Listas!$F$76:$G$82,2,0),"00"),X50,TEXT(VLOOKUP(Y50,Auxiliar_Listas!$J$75:$K$76,2,0),"000"),VLOOKUP(Z50,Auxiliar_Listas!$J$81:$K$82,2,0),REPT("0",11-LEN(AA50))&amp;AA50,REPT(" ",50),TEXT(AC50,"000"),REPT("0",14-LEN(AD50))&amp;AD50,TEXT(VLOOKUP(AE50,Auxiliar_Listas!$J$88:$K$95,2,0),"00"),AF50&amp;REPT(" ",20-LEN(AF50)),"*"),"")</f>
        <v/>
      </c>
    </row>
    <row r="51" spans="2:42" ht="30" customHeight="1" x14ac:dyDescent="0.25">
      <c r="B51" s="33">
        <v>3</v>
      </c>
      <c r="C51" s="40"/>
      <c r="D51" s="34"/>
      <c r="E51" s="35"/>
      <c r="F51" s="35"/>
      <c r="G51" s="34"/>
      <c r="H51" s="35"/>
      <c r="I51" s="36"/>
      <c r="J51" s="34"/>
      <c r="K51" s="34"/>
      <c r="L51" s="34"/>
      <c r="M51" s="37"/>
      <c r="N51" s="34"/>
      <c r="O51" s="37"/>
      <c r="P51" s="34"/>
      <c r="Q51" s="37"/>
      <c r="R51" s="67" t="str">
        <f t="shared" si="0"/>
        <v>Ok</v>
      </c>
      <c r="S51" s="34"/>
      <c r="T51" s="37"/>
      <c r="U51" s="34"/>
      <c r="V51" s="34"/>
      <c r="W51" s="38"/>
      <c r="X51" s="67" t="str">
        <f>IF(W51=Auxiliar_Listas!$F$77,"RG 2226/07 ","00")</f>
        <v>00</v>
      </c>
      <c r="Y51" s="39"/>
      <c r="Z51" s="34"/>
      <c r="AA51" s="34"/>
      <c r="AB51" s="34"/>
      <c r="AC51" s="36"/>
      <c r="AD51" s="36"/>
      <c r="AE51" s="40"/>
      <c r="AF51" s="52"/>
      <c r="AG51" s="54"/>
      <c r="AH51" s="54"/>
      <c r="AI51" s="54"/>
      <c r="AJ51" s="54"/>
      <c r="AK51" s="54"/>
      <c r="AL51" s="54"/>
      <c r="AP51" s="63" t="str">
        <f>IF(D51&lt;&gt;"",CONCATENATE(TEXT(B51,"00"),VLOOKUP(C51,Auxiliar_Listas!$C$76:$D$119,2,0),D51,TEXT(E51,"0000"),Auxiliar_Formulas!L21,G51&amp;REPT(" ",12-LEN(G51)),TEXT(H51,"0000"),TEXT(I51,"00000000000"),J51&amp;REPT(" ",40-LEN(J51)),K51&amp;REPT(" ",40-LEN(K51)),TEXT(L51,"0000000000000")&amp;TEXT(M51,"00"),TEXT(N51,"0000000000000")&amp;TEXT(O51,"00"),(REPT("0",13-LEN(P51))&amp;P51)&amp;TEXT(Q51,"00"),(REPT("0",13-LEN(S51))&amp;S51)&amp;TEXT(T51,"00"),TEXT(U51,"000000"),TEXT(V51,"000000"),TEXT(VLOOKUP(W51,Auxiliar_Listas!$F$76:$G$82,2,0),"00"),X51,TEXT(VLOOKUP(Y51,Auxiliar_Listas!$J$75:$K$76,2,0),"000"),VLOOKUP(Z51,Auxiliar_Listas!$J$81:$K$82,2,0),REPT("0",11-LEN(AA51))&amp;AA51,REPT(" ",50),TEXT(AC51,"000"),REPT("0",14-LEN(AD51))&amp;AD51,TEXT(VLOOKUP(AE51,Auxiliar_Listas!$J$88:$K$95,2,0),"00"),AF51&amp;REPT(" ",20-LEN(AF51)),"*"),"")</f>
        <v/>
      </c>
    </row>
    <row r="52" spans="2:42" ht="30" customHeight="1" x14ac:dyDescent="0.25">
      <c r="B52" s="33">
        <v>3</v>
      </c>
      <c r="C52" s="40"/>
      <c r="D52" s="34"/>
      <c r="E52" s="35"/>
      <c r="F52" s="35"/>
      <c r="G52" s="34"/>
      <c r="H52" s="35"/>
      <c r="I52" s="36"/>
      <c r="J52" s="34"/>
      <c r="K52" s="34"/>
      <c r="L52" s="34"/>
      <c r="M52" s="37"/>
      <c r="N52" s="34"/>
      <c r="O52" s="37"/>
      <c r="P52" s="34"/>
      <c r="Q52" s="37"/>
      <c r="R52" s="67" t="str">
        <f t="shared" si="0"/>
        <v>Ok</v>
      </c>
      <c r="S52" s="34"/>
      <c r="T52" s="37"/>
      <c r="U52" s="34"/>
      <c r="V52" s="34"/>
      <c r="W52" s="38"/>
      <c r="X52" s="67" t="str">
        <f>IF(W52=Auxiliar_Listas!$F$77,"RG 2226/07 ","00")</f>
        <v>00</v>
      </c>
      <c r="Y52" s="39"/>
      <c r="Z52" s="34"/>
      <c r="AA52" s="34"/>
      <c r="AB52" s="34"/>
      <c r="AC52" s="36"/>
      <c r="AD52" s="36"/>
      <c r="AE52" s="40"/>
      <c r="AF52" s="52"/>
      <c r="AG52" s="54"/>
      <c r="AH52" s="54"/>
      <c r="AI52" s="54"/>
      <c r="AJ52" s="54"/>
      <c r="AK52" s="54"/>
      <c r="AL52" s="54"/>
      <c r="AP52" s="63" t="str">
        <f>IF(D52&lt;&gt;"",CONCATENATE(TEXT(B52,"00"),VLOOKUP(C52,Auxiliar_Listas!$C$76:$D$119,2,0),D52,TEXT(E52,"0000"),Auxiliar_Formulas!L22,G52&amp;REPT(" ",12-LEN(G52)),TEXT(H52,"0000"),TEXT(I52,"00000000000"),J52&amp;REPT(" ",40-LEN(J52)),K52&amp;REPT(" ",40-LEN(K52)),TEXT(L52,"0000000000000")&amp;TEXT(M52,"00"),TEXT(N52,"0000000000000")&amp;TEXT(O52,"00"),(REPT("0",13-LEN(P52))&amp;P52)&amp;TEXT(Q52,"00"),(REPT("0",13-LEN(S52))&amp;S52)&amp;TEXT(T52,"00"),TEXT(U52,"000000"),TEXT(V52,"000000"),TEXT(VLOOKUP(W52,Auxiliar_Listas!$F$76:$G$82,2,0),"00"),X52,TEXT(VLOOKUP(Y52,Auxiliar_Listas!$J$75:$K$76,2,0),"000"),VLOOKUP(Z52,Auxiliar_Listas!$J$81:$K$82,2,0),REPT("0",11-LEN(AA52))&amp;AA52,REPT(" ",50),TEXT(AC52,"000"),REPT("0",14-LEN(AD52))&amp;AD52,TEXT(VLOOKUP(AE52,Auxiliar_Listas!$J$88:$K$95,2,0),"00"),AF52&amp;REPT(" ",20-LEN(AF52)),"*"),"")</f>
        <v/>
      </c>
    </row>
    <row r="53" spans="2:42" ht="30" customHeight="1" x14ac:dyDescent="0.25">
      <c r="B53" s="33">
        <v>3</v>
      </c>
      <c r="C53" s="40"/>
      <c r="D53" s="34"/>
      <c r="E53" s="35"/>
      <c r="F53" s="35"/>
      <c r="G53" s="34"/>
      <c r="H53" s="35"/>
      <c r="I53" s="36"/>
      <c r="J53" s="34"/>
      <c r="K53" s="34"/>
      <c r="L53" s="34"/>
      <c r="M53" s="37"/>
      <c r="N53" s="34"/>
      <c r="O53" s="37"/>
      <c r="P53" s="34"/>
      <c r="Q53" s="37"/>
      <c r="R53" s="67" t="str">
        <f t="shared" si="0"/>
        <v>Ok</v>
      </c>
      <c r="S53" s="34"/>
      <c r="T53" s="37"/>
      <c r="U53" s="34"/>
      <c r="V53" s="34"/>
      <c r="W53" s="38"/>
      <c r="X53" s="67" t="str">
        <f>IF(W53=Auxiliar_Listas!$F$77,"RG 2226/07 ","00")</f>
        <v>00</v>
      </c>
      <c r="Y53" s="39"/>
      <c r="Z53" s="34"/>
      <c r="AA53" s="34"/>
      <c r="AB53" s="34"/>
      <c r="AC53" s="36"/>
      <c r="AD53" s="36"/>
      <c r="AE53" s="40"/>
      <c r="AF53" s="52"/>
      <c r="AG53" s="54"/>
      <c r="AH53" s="54"/>
      <c r="AI53" s="54"/>
      <c r="AJ53" s="54"/>
      <c r="AK53" s="54"/>
      <c r="AL53" s="54"/>
      <c r="AP53" s="63" t="str">
        <f>IF(D53&lt;&gt;"",CONCATENATE(TEXT(B53,"00"),VLOOKUP(C53,Auxiliar_Listas!$C$76:$D$119,2,0),D53,TEXT(E53,"0000"),Auxiliar_Formulas!L23,G53&amp;REPT(" ",12-LEN(G53)),TEXT(H53,"0000"),TEXT(I53,"00000000000"),J53&amp;REPT(" ",40-LEN(J53)),K53&amp;REPT(" ",40-LEN(K53)),TEXT(L53,"0000000000000")&amp;TEXT(M53,"00"),TEXT(N53,"0000000000000")&amp;TEXT(O53,"00"),(REPT("0",13-LEN(P53))&amp;P53)&amp;TEXT(Q53,"00"),(REPT("0",13-LEN(S53))&amp;S53)&amp;TEXT(T53,"00"),TEXT(U53,"000000"),TEXT(V53,"000000"),TEXT(VLOOKUP(W53,Auxiliar_Listas!$F$76:$G$82,2,0),"00"),X53,TEXT(VLOOKUP(Y53,Auxiliar_Listas!$J$75:$K$76,2,0),"000"),VLOOKUP(Z53,Auxiliar_Listas!$J$81:$K$82,2,0),REPT("0",11-LEN(AA53))&amp;AA53,REPT(" ",50),TEXT(AC53,"000"),REPT("0",14-LEN(AD53))&amp;AD53,TEXT(VLOOKUP(AE53,Auxiliar_Listas!$J$88:$K$95,2,0),"00"),AF53&amp;REPT(" ",20-LEN(AF53)),"*"),"")</f>
        <v/>
      </c>
    </row>
    <row r="54" spans="2:42" ht="30" customHeight="1" x14ac:dyDescent="0.25">
      <c r="B54" s="33">
        <v>3</v>
      </c>
      <c r="C54" s="40"/>
      <c r="D54" s="34"/>
      <c r="E54" s="35"/>
      <c r="F54" s="35"/>
      <c r="G54" s="34"/>
      <c r="H54" s="35"/>
      <c r="I54" s="36"/>
      <c r="J54" s="34"/>
      <c r="K54" s="34"/>
      <c r="L54" s="34"/>
      <c r="M54" s="37"/>
      <c r="N54" s="34"/>
      <c r="O54" s="37"/>
      <c r="P54" s="34"/>
      <c r="Q54" s="37"/>
      <c r="R54" s="67" t="str">
        <f t="shared" si="0"/>
        <v>Ok</v>
      </c>
      <c r="S54" s="34"/>
      <c r="T54" s="37"/>
      <c r="U54" s="34"/>
      <c r="V54" s="34"/>
      <c r="W54" s="38"/>
      <c r="X54" s="67" t="str">
        <f>IF(W54=Auxiliar_Listas!$F$77,"RG 2226/07 ","00")</f>
        <v>00</v>
      </c>
      <c r="Y54" s="39"/>
      <c r="Z54" s="34"/>
      <c r="AA54" s="34"/>
      <c r="AB54" s="34"/>
      <c r="AC54" s="36"/>
      <c r="AD54" s="36"/>
      <c r="AE54" s="40"/>
      <c r="AF54" s="52"/>
      <c r="AG54" s="54"/>
      <c r="AH54" s="54"/>
      <c r="AI54" s="54"/>
      <c r="AJ54" s="54"/>
      <c r="AK54" s="54"/>
      <c r="AL54" s="54"/>
      <c r="AP54" s="63" t="str">
        <f>IF(D54&lt;&gt;"",CONCATENATE(TEXT(B54,"00"),VLOOKUP(C54,Auxiliar_Listas!$C$76:$D$119,2,0),D54,TEXT(E54,"0000"),Auxiliar_Formulas!L24,G54&amp;REPT(" ",12-LEN(G54)),TEXT(H54,"0000"),TEXT(I54,"00000000000"),J54&amp;REPT(" ",40-LEN(J54)),K54&amp;REPT(" ",40-LEN(K54)),TEXT(L54,"0000000000000")&amp;TEXT(M54,"00"),TEXT(N54,"0000000000000")&amp;TEXT(O54,"00"),(REPT("0",13-LEN(P54))&amp;P54)&amp;TEXT(Q54,"00"),(REPT("0",13-LEN(S54))&amp;S54)&amp;TEXT(T54,"00"),TEXT(U54,"000000"),TEXT(V54,"000000"),TEXT(VLOOKUP(W54,Auxiliar_Listas!$F$76:$G$82,2,0),"00"),X54,TEXT(VLOOKUP(Y54,Auxiliar_Listas!$J$75:$K$76,2,0),"000"),VLOOKUP(Z54,Auxiliar_Listas!$J$81:$K$82,2,0),REPT("0",11-LEN(AA54))&amp;AA54,REPT(" ",50),TEXT(AC54,"000"),REPT("0",14-LEN(AD54))&amp;AD54,TEXT(VLOOKUP(AE54,Auxiliar_Listas!$J$88:$K$95,2,0),"00"),AF54&amp;REPT(" ",20-LEN(AF54)),"*"),"")</f>
        <v/>
      </c>
    </row>
    <row r="55" spans="2:42" ht="30" customHeight="1" x14ac:dyDescent="0.25">
      <c r="B55" s="33">
        <v>3</v>
      </c>
      <c r="C55" s="40"/>
      <c r="D55" s="34"/>
      <c r="E55" s="35"/>
      <c r="F55" s="35"/>
      <c r="G55" s="34"/>
      <c r="H55" s="35"/>
      <c r="I55" s="36"/>
      <c r="J55" s="34"/>
      <c r="K55" s="34"/>
      <c r="L55" s="34"/>
      <c r="M55" s="37"/>
      <c r="N55" s="34"/>
      <c r="O55" s="37"/>
      <c r="P55" s="34"/>
      <c r="Q55" s="37"/>
      <c r="R55" s="67" t="str">
        <f t="shared" si="0"/>
        <v>Ok</v>
      </c>
      <c r="S55" s="34"/>
      <c r="T55" s="37"/>
      <c r="U55" s="34"/>
      <c r="V55" s="34"/>
      <c r="W55" s="38"/>
      <c r="X55" s="67" t="str">
        <f>IF(W55=Auxiliar_Listas!$F$77,"RG 2226/07 ","00")</f>
        <v>00</v>
      </c>
      <c r="Y55" s="39"/>
      <c r="Z55" s="34"/>
      <c r="AA55" s="34"/>
      <c r="AB55" s="34"/>
      <c r="AC55" s="36"/>
      <c r="AD55" s="36"/>
      <c r="AE55" s="40"/>
      <c r="AF55" s="52"/>
      <c r="AG55" s="54"/>
      <c r="AH55" s="54"/>
      <c r="AI55" s="54"/>
      <c r="AJ55" s="54"/>
      <c r="AK55" s="54"/>
      <c r="AL55" s="54"/>
      <c r="AP55" s="63" t="str">
        <f>IF(D55&lt;&gt;"",CONCATENATE(TEXT(B55,"00"),VLOOKUP(C55,Auxiliar_Listas!$C$76:$D$119,2,0),D55,TEXT(E55,"0000"),Auxiliar_Formulas!L25,G55&amp;REPT(" ",12-LEN(G55)),TEXT(H55,"0000"),TEXT(I55,"00000000000"),J55&amp;REPT(" ",40-LEN(J55)),K55&amp;REPT(" ",40-LEN(K55)),TEXT(L55,"0000000000000")&amp;TEXT(M55,"00"),TEXT(N55,"0000000000000")&amp;TEXT(O55,"00"),(REPT("0",13-LEN(P55))&amp;P55)&amp;TEXT(Q55,"00"),(REPT("0",13-LEN(S55))&amp;S55)&amp;TEXT(T55,"00"),TEXT(U55,"000000"),TEXT(V55,"000000"),TEXT(VLOOKUP(W55,Auxiliar_Listas!$F$76:$G$82,2,0),"00"),X55,TEXT(VLOOKUP(Y55,Auxiliar_Listas!$J$75:$K$76,2,0),"000"),VLOOKUP(Z55,Auxiliar_Listas!$J$81:$K$82,2,0),REPT("0",11-LEN(AA55))&amp;AA55,REPT(" ",50),TEXT(AC55,"000"),REPT("0",14-LEN(AD55))&amp;AD55,TEXT(VLOOKUP(AE55,Auxiliar_Listas!$J$88:$K$95,2,0),"00"),AF55&amp;REPT(" ",20-LEN(AF55)),"*"),"")</f>
        <v/>
      </c>
    </row>
    <row r="56" spans="2:42" ht="30" customHeight="1" x14ac:dyDescent="0.25">
      <c r="B56" s="33">
        <v>3</v>
      </c>
      <c r="C56" s="40"/>
      <c r="D56" s="34"/>
      <c r="E56" s="35"/>
      <c r="F56" s="35"/>
      <c r="G56" s="34"/>
      <c r="H56" s="35"/>
      <c r="I56" s="36"/>
      <c r="J56" s="34"/>
      <c r="K56" s="34"/>
      <c r="L56" s="34"/>
      <c r="M56" s="37"/>
      <c r="N56" s="34"/>
      <c r="O56" s="37"/>
      <c r="P56" s="34"/>
      <c r="Q56" s="37"/>
      <c r="R56" s="67" t="str">
        <f t="shared" si="0"/>
        <v>Ok</v>
      </c>
      <c r="S56" s="34"/>
      <c r="T56" s="37"/>
      <c r="U56" s="34"/>
      <c r="V56" s="34"/>
      <c r="W56" s="38"/>
      <c r="X56" s="67" t="str">
        <f>IF(W56=Auxiliar_Listas!$F$77,"RG 2226/07 ","00")</f>
        <v>00</v>
      </c>
      <c r="Y56" s="39"/>
      <c r="Z56" s="34"/>
      <c r="AA56" s="34"/>
      <c r="AB56" s="34"/>
      <c r="AC56" s="36"/>
      <c r="AD56" s="36"/>
      <c r="AE56" s="40"/>
      <c r="AF56" s="52"/>
      <c r="AG56" s="54"/>
      <c r="AH56" s="54"/>
      <c r="AI56" s="54"/>
      <c r="AJ56" s="54"/>
      <c r="AK56" s="54"/>
      <c r="AL56" s="54"/>
      <c r="AP56" s="63" t="str">
        <f>IF(D56&lt;&gt;"",CONCATENATE(TEXT(B56,"00"),VLOOKUP(C56,Auxiliar_Listas!$C$76:$D$119,2,0),D56,TEXT(E56,"0000"),Auxiliar_Formulas!L26,G56&amp;REPT(" ",12-LEN(G56)),TEXT(H56,"0000"),TEXT(I56,"00000000000"),J56&amp;REPT(" ",40-LEN(J56)),K56&amp;REPT(" ",40-LEN(K56)),TEXT(L56,"0000000000000")&amp;TEXT(M56,"00"),TEXT(N56,"0000000000000")&amp;TEXT(O56,"00"),(REPT("0",13-LEN(P56))&amp;P56)&amp;TEXT(Q56,"00"),(REPT("0",13-LEN(S56))&amp;S56)&amp;TEXT(T56,"00"),TEXT(U56,"000000"),TEXT(V56,"000000"),TEXT(VLOOKUP(W56,Auxiliar_Listas!$F$76:$G$82,2,0),"00"),X56,TEXT(VLOOKUP(Y56,Auxiliar_Listas!$J$75:$K$76,2,0),"000"),VLOOKUP(Z56,Auxiliar_Listas!$J$81:$K$82,2,0),REPT("0",11-LEN(AA56))&amp;AA56,REPT(" ",50),TEXT(AC56,"000"),REPT("0",14-LEN(AD56))&amp;AD56,TEXT(VLOOKUP(AE56,Auxiliar_Listas!$J$88:$K$95,2,0),"00"),AF56&amp;REPT(" ",20-LEN(AF56)),"*"),"")</f>
        <v/>
      </c>
    </row>
    <row r="57" spans="2:42" ht="30" customHeight="1" x14ac:dyDescent="0.25">
      <c r="B57" s="33">
        <v>3</v>
      </c>
      <c r="C57" s="40"/>
      <c r="D57" s="34"/>
      <c r="E57" s="35"/>
      <c r="F57" s="35"/>
      <c r="G57" s="34"/>
      <c r="H57" s="35"/>
      <c r="I57" s="36"/>
      <c r="J57" s="34"/>
      <c r="K57" s="34"/>
      <c r="L57" s="34"/>
      <c r="M57" s="37"/>
      <c r="N57" s="34"/>
      <c r="O57" s="37"/>
      <c r="P57" s="34"/>
      <c r="Q57" s="37"/>
      <c r="R57" s="67" t="str">
        <f t="shared" si="0"/>
        <v>Ok</v>
      </c>
      <c r="S57" s="34"/>
      <c r="T57" s="37"/>
      <c r="U57" s="34"/>
      <c r="V57" s="34"/>
      <c r="W57" s="38"/>
      <c r="X57" s="67" t="str">
        <f>IF(W57=Auxiliar_Listas!$F$77,"RG 2226/07 ","00")</f>
        <v>00</v>
      </c>
      <c r="Y57" s="39"/>
      <c r="Z57" s="34"/>
      <c r="AA57" s="34"/>
      <c r="AB57" s="34"/>
      <c r="AC57" s="36"/>
      <c r="AD57" s="36"/>
      <c r="AE57" s="40"/>
      <c r="AF57" s="52"/>
      <c r="AG57" s="54"/>
      <c r="AH57" s="54"/>
      <c r="AI57" s="54"/>
      <c r="AJ57" s="54"/>
      <c r="AK57" s="54"/>
      <c r="AL57" s="54"/>
      <c r="AP57" s="63" t="str">
        <f>IF(D57&lt;&gt;"",CONCATENATE(TEXT(B57,"00"),VLOOKUP(C57,Auxiliar_Listas!$C$76:$D$119,2,0),D57,TEXT(E57,"0000"),Auxiliar_Formulas!L27,G57&amp;REPT(" ",12-LEN(G57)),TEXT(H57,"0000"),TEXT(I57,"00000000000"),J57&amp;REPT(" ",40-LEN(J57)),K57&amp;REPT(" ",40-LEN(K57)),TEXT(L57,"0000000000000")&amp;TEXT(M57,"00"),TEXT(N57,"0000000000000")&amp;TEXT(O57,"00"),(REPT("0",13-LEN(P57))&amp;P57)&amp;TEXT(Q57,"00"),(REPT("0",13-LEN(S57))&amp;S57)&amp;TEXT(T57,"00"),TEXT(U57,"000000"),TEXT(V57,"000000"),TEXT(VLOOKUP(W57,Auxiliar_Listas!$F$76:$G$82,2,0),"00"),X57,TEXT(VLOOKUP(Y57,Auxiliar_Listas!$J$75:$K$76,2,0),"000"),VLOOKUP(Z57,Auxiliar_Listas!$J$81:$K$82,2,0),REPT("0",11-LEN(AA57))&amp;AA57,REPT(" ",50),TEXT(AC57,"000"),REPT("0",14-LEN(AD57))&amp;AD57,TEXT(VLOOKUP(AE57,Auxiliar_Listas!$J$88:$K$95,2,0),"00"),AF57&amp;REPT(" ",20-LEN(AF57)),"*"),"")</f>
        <v/>
      </c>
    </row>
    <row r="58" spans="2:42" ht="30" customHeight="1" x14ac:dyDescent="0.25">
      <c r="B58" s="33">
        <v>3</v>
      </c>
      <c r="C58" s="40"/>
      <c r="D58" s="34"/>
      <c r="E58" s="35"/>
      <c r="F58" s="35"/>
      <c r="G58" s="34"/>
      <c r="H58" s="35"/>
      <c r="I58" s="36"/>
      <c r="J58" s="34"/>
      <c r="K58" s="34"/>
      <c r="L58" s="34"/>
      <c r="M58" s="37"/>
      <c r="N58" s="34"/>
      <c r="O58" s="37"/>
      <c r="P58" s="34"/>
      <c r="Q58" s="37"/>
      <c r="R58" s="67" t="str">
        <f t="shared" si="0"/>
        <v>Ok</v>
      </c>
      <c r="S58" s="34"/>
      <c r="T58" s="37"/>
      <c r="U58" s="34"/>
      <c r="V58" s="34"/>
      <c r="W58" s="38"/>
      <c r="X58" s="67" t="str">
        <f>IF(W58=Auxiliar_Listas!$F$77,"RG 2226/07 ","00")</f>
        <v>00</v>
      </c>
      <c r="Y58" s="39"/>
      <c r="Z58" s="34"/>
      <c r="AA58" s="34"/>
      <c r="AB58" s="34"/>
      <c r="AC58" s="36"/>
      <c r="AD58" s="36"/>
      <c r="AE58" s="40"/>
      <c r="AF58" s="52"/>
      <c r="AG58" s="54"/>
      <c r="AH58" s="54"/>
      <c r="AI58" s="54"/>
      <c r="AJ58" s="54"/>
      <c r="AK58" s="54"/>
      <c r="AL58" s="54"/>
      <c r="AP58" s="63" t="str">
        <f>IF(D58&lt;&gt;"",CONCATENATE(TEXT(B58,"00"),VLOOKUP(C58,Auxiliar_Listas!$C$76:$D$119,2,0),D58,TEXT(E58,"0000"),Auxiliar_Formulas!L28,G58&amp;REPT(" ",12-LEN(G58)),TEXT(H58,"0000"),TEXT(I58,"00000000000"),J58&amp;REPT(" ",40-LEN(J58)),K58&amp;REPT(" ",40-LEN(K58)),TEXT(L58,"0000000000000")&amp;TEXT(M58,"00"),TEXT(N58,"0000000000000")&amp;TEXT(O58,"00"),(REPT("0",13-LEN(P58))&amp;P58)&amp;TEXT(Q58,"00"),(REPT("0",13-LEN(S58))&amp;S58)&amp;TEXT(T58,"00"),TEXT(U58,"000000"),TEXT(V58,"000000"),TEXT(VLOOKUP(W58,Auxiliar_Listas!$F$76:$G$82,2,0),"00"),X58,TEXT(VLOOKUP(Y58,Auxiliar_Listas!$J$75:$K$76,2,0),"000"),VLOOKUP(Z58,Auxiliar_Listas!$J$81:$K$82,2,0),REPT("0",11-LEN(AA58))&amp;AA58,REPT(" ",50),TEXT(AC58,"000"),REPT("0",14-LEN(AD58))&amp;AD58,TEXT(VLOOKUP(AE58,Auxiliar_Listas!$J$88:$K$95,2,0),"00"),AF58&amp;REPT(" ",20-LEN(AF58)),"*"),"")</f>
        <v/>
      </c>
    </row>
    <row r="59" spans="2:42" ht="30" customHeight="1" x14ac:dyDescent="0.25">
      <c r="B59" s="33">
        <v>3</v>
      </c>
      <c r="C59" s="40"/>
      <c r="D59" s="34"/>
      <c r="E59" s="35"/>
      <c r="F59" s="35"/>
      <c r="G59" s="34"/>
      <c r="H59" s="35"/>
      <c r="I59" s="36"/>
      <c r="J59" s="34"/>
      <c r="K59" s="34"/>
      <c r="L59" s="34"/>
      <c r="M59" s="37"/>
      <c r="N59" s="34"/>
      <c r="O59" s="37"/>
      <c r="P59" s="34"/>
      <c r="Q59" s="37"/>
      <c r="R59" s="67" t="str">
        <f t="shared" si="0"/>
        <v>Ok</v>
      </c>
      <c r="S59" s="34"/>
      <c r="T59" s="37"/>
      <c r="U59" s="34"/>
      <c r="V59" s="34"/>
      <c r="W59" s="38"/>
      <c r="X59" s="67" t="str">
        <f>IF(W59=Auxiliar_Listas!$F$77,"RG 2226/07 ","00")</f>
        <v>00</v>
      </c>
      <c r="Y59" s="39"/>
      <c r="Z59" s="34"/>
      <c r="AA59" s="34"/>
      <c r="AB59" s="34"/>
      <c r="AC59" s="36"/>
      <c r="AD59" s="36"/>
      <c r="AE59" s="40"/>
      <c r="AF59" s="52"/>
      <c r="AG59" s="54"/>
      <c r="AH59" s="54"/>
      <c r="AI59" s="54"/>
      <c r="AJ59" s="54"/>
      <c r="AK59" s="54"/>
      <c r="AL59" s="54"/>
      <c r="AP59" s="63" t="str">
        <f>IF(D59&lt;&gt;"",CONCATENATE(TEXT(B59,"00"),VLOOKUP(C59,Auxiliar_Listas!$C$76:$D$119,2,0),D59,TEXT(E59,"0000"),Auxiliar_Formulas!L29,G59&amp;REPT(" ",12-LEN(G59)),TEXT(H59,"0000"),TEXT(I59,"00000000000"),J59&amp;REPT(" ",40-LEN(J59)),K59&amp;REPT(" ",40-LEN(K59)),TEXT(L59,"0000000000000")&amp;TEXT(M59,"00"),TEXT(N59,"0000000000000")&amp;TEXT(O59,"00"),(REPT("0",13-LEN(P59))&amp;P59)&amp;TEXT(Q59,"00"),(REPT("0",13-LEN(S59))&amp;S59)&amp;TEXT(T59,"00"),TEXT(U59,"000000"),TEXT(V59,"000000"),TEXT(VLOOKUP(W59,Auxiliar_Listas!$F$76:$G$82,2,0),"00"),X59,TEXT(VLOOKUP(Y59,Auxiliar_Listas!$J$75:$K$76,2,0),"000"),VLOOKUP(Z59,Auxiliar_Listas!$J$81:$K$82,2,0),REPT("0",11-LEN(AA59))&amp;AA59,REPT(" ",50),TEXT(AC59,"000"),REPT("0",14-LEN(AD59))&amp;AD59,TEXT(VLOOKUP(AE59,Auxiliar_Listas!$J$88:$K$95,2,0),"00"),AF59&amp;REPT(" ",20-LEN(AF59)),"*"),"")</f>
        <v/>
      </c>
    </row>
    <row r="60" spans="2:42" ht="30" customHeight="1" x14ac:dyDescent="0.25">
      <c r="B60" s="33">
        <v>3</v>
      </c>
      <c r="C60" s="40"/>
      <c r="D60" s="34"/>
      <c r="E60" s="35"/>
      <c r="F60" s="35"/>
      <c r="G60" s="34"/>
      <c r="H60" s="35"/>
      <c r="I60" s="36"/>
      <c r="J60" s="34"/>
      <c r="K60" s="34"/>
      <c r="L60" s="34"/>
      <c r="M60" s="37"/>
      <c r="N60" s="34"/>
      <c r="O60" s="37"/>
      <c r="P60" s="34"/>
      <c r="Q60" s="37"/>
      <c r="R60" s="67" t="str">
        <f t="shared" si="0"/>
        <v>Ok</v>
      </c>
      <c r="S60" s="34"/>
      <c r="T60" s="37"/>
      <c r="U60" s="34"/>
      <c r="V60" s="34"/>
      <c r="W60" s="38"/>
      <c r="X60" s="67" t="str">
        <f>IF(W60=Auxiliar_Listas!$F$77,"RG 2226/07 ","00")</f>
        <v>00</v>
      </c>
      <c r="Y60" s="39"/>
      <c r="Z60" s="34"/>
      <c r="AA60" s="34"/>
      <c r="AB60" s="34"/>
      <c r="AC60" s="36"/>
      <c r="AD60" s="36"/>
      <c r="AE60" s="40"/>
      <c r="AF60" s="52"/>
      <c r="AG60" s="54"/>
      <c r="AH60" s="54"/>
      <c r="AI60" s="54"/>
      <c r="AJ60" s="54"/>
      <c r="AK60" s="54"/>
      <c r="AL60" s="54"/>
      <c r="AP60" s="63" t="str">
        <f>IF(D60&lt;&gt;"",CONCATENATE(TEXT(B60,"00"),VLOOKUP(C60,Auxiliar_Listas!$C$76:$D$119,2,0),D60,TEXT(E60,"0000"),Auxiliar_Formulas!L30,G60&amp;REPT(" ",12-LEN(G60)),TEXT(H60,"0000"),TEXT(I60,"00000000000"),J60&amp;REPT(" ",40-LEN(J60)),K60&amp;REPT(" ",40-LEN(K60)),TEXT(L60,"0000000000000")&amp;TEXT(M60,"00"),TEXT(N60,"0000000000000")&amp;TEXT(O60,"00"),(REPT("0",13-LEN(P60))&amp;P60)&amp;TEXT(Q60,"00"),(REPT("0",13-LEN(S60))&amp;S60)&amp;TEXT(T60,"00"),TEXT(U60,"000000"),TEXT(V60,"000000"),TEXT(VLOOKUP(W60,Auxiliar_Listas!$F$76:$G$82,2,0),"00"),X60,TEXT(VLOOKUP(Y60,Auxiliar_Listas!$J$75:$K$76,2,0),"000"),VLOOKUP(Z60,Auxiliar_Listas!$J$81:$K$82,2,0),REPT("0",11-LEN(AA60))&amp;AA60,REPT(" ",50),TEXT(AC60,"000"),REPT("0",14-LEN(AD60))&amp;AD60,TEXT(VLOOKUP(AE60,Auxiliar_Listas!$J$88:$K$95,2,0),"00"),AF60&amp;REPT(" ",20-LEN(AF60)),"*"),"")</f>
        <v/>
      </c>
    </row>
    <row r="61" spans="2:42" ht="30" customHeight="1" x14ac:dyDescent="0.25">
      <c r="B61" s="33">
        <v>3</v>
      </c>
      <c r="C61" s="40"/>
      <c r="D61" s="34"/>
      <c r="E61" s="35"/>
      <c r="F61" s="35"/>
      <c r="G61" s="34"/>
      <c r="H61" s="35"/>
      <c r="I61" s="36"/>
      <c r="J61" s="34"/>
      <c r="K61" s="34"/>
      <c r="L61" s="34"/>
      <c r="M61" s="37"/>
      <c r="N61" s="34"/>
      <c r="O61" s="37"/>
      <c r="P61" s="34"/>
      <c r="Q61" s="37"/>
      <c r="R61" s="67" t="str">
        <f t="shared" si="0"/>
        <v>Ok</v>
      </c>
      <c r="S61" s="34"/>
      <c r="T61" s="37"/>
      <c r="U61" s="34"/>
      <c r="V61" s="34"/>
      <c r="W61" s="38"/>
      <c r="X61" s="67" t="str">
        <f>IF(W61=Auxiliar_Listas!$F$77,"RG 2226/07 ","00")</f>
        <v>00</v>
      </c>
      <c r="Y61" s="39"/>
      <c r="Z61" s="34"/>
      <c r="AA61" s="34"/>
      <c r="AB61" s="34"/>
      <c r="AC61" s="36"/>
      <c r="AD61" s="36"/>
      <c r="AE61" s="40"/>
      <c r="AF61" s="52"/>
      <c r="AG61" s="54"/>
      <c r="AH61" s="54"/>
      <c r="AI61" s="54"/>
      <c r="AJ61" s="54"/>
      <c r="AK61" s="54"/>
      <c r="AL61" s="54"/>
      <c r="AP61" s="63" t="str">
        <f>IF(D61&lt;&gt;"",CONCATENATE(TEXT(B61,"00"),VLOOKUP(C61,Auxiliar_Listas!$C$76:$D$119,2,0),D61,TEXT(E61,"0000"),Auxiliar_Formulas!L31,G61&amp;REPT(" ",12-LEN(G61)),TEXT(H61,"0000"),TEXT(I61,"00000000000"),J61&amp;REPT(" ",40-LEN(J61)),K61&amp;REPT(" ",40-LEN(K61)),TEXT(L61,"0000000000000")&amp;TEXT(M61,"00"),TEXT(N61,"0000000000000")&amp;TEXT(O61,"00"),(REPT("0",13-LEN(P61))&amp;P61)&amp;TEXT(Q61,"00"),(REPT("0",13-LEN(S61))&amp;S61)&amp;TEXT(T61,"00"),TEXT(U61,"000000"),TEXT(V61,"000000"),TEXT(VLOOKUP(W61,Auxiliar_Listas!$F$76:$G$82,2,0),"00"),X61,TEXT(VLOOKUP(Y61,Auxiliar_Listas!$J$75:$K$76,2,0),"000"),VLOOKUP(Z61,Auxiliar_Listas!$J$81:$K$82,2,0),REPT("0",11-LEN(AA61))&amp;AA61,REPT(" ",50),TEXT(AC61,"000"),REPT("0",14-LEN(AD61))&amp;AD61,TEXT(VLOOKUP(AE61,Auxiliar_Listas!$J$88:$K$95,2,0),"00"),AF61&amp;REPT(" ",20-LEN(AF61)),"*"),"")</f>
        <v/>
      </c>
    </row>
    <row r="62" spans="2:42" ht="30" customHeight="1" x14ac:dyDescent="0.25">
      <c r="B62" s="33">
        <v>3</v>
      </c>
      <c r="C62" s="40"/>
      <c r="D62" s="34"/>
      <c r="E62" s="35"/>
      <c r="F62" s="35"/>
      <c r="G62" s="34"/>
      <c r="H62" s="35"/>
      <c r="I62" s="36"/>
      <c r="J62" s="34"/>
      <c r="K62" s="34"/>
      <c r="L62" s="34"/>
      <c r="M62" s="37"/>
      <c r="N62" s="34"/>
      <c r="O62" s="37"/>
      <c r="P62" s="34"/>
      <c r="Q62" s="37"/>
      <c r="R62" s="67" t="str">
        <f t="shared" si="0"/>
        <v>Ok</v>
      </c>
      <c r="S62" s="34"/>
      <c r="T62" s="37"/>
      <c r="U62" s="34"/>
      <c r="V62" s="34"/>
      <c r="W62" s="38"/>
      <c r="X62" s="67" t="str">
        <f>IF(W62=Auxiliar_Listas!$F$77,"RG 2226/07 ","00")</f>
        <v>00</v>
      </c>
      <c r="Y62" s="39"/>
      <c r="Z62" s="34"/>
      <c r="AA62" s="34"/>
      <c r="AB62" s="34"/>
      <c r="AC62" s="36"/>
      <c r="AD62" s="36"/>
      <c r="AE62" s="40"/>
      <c r="AF62" s="52"/>
      <c r="AG62" s="54"/>
      <c r="AH62" s="54"/>
      <c r="AI62" s="54"/>
      <c r="AJ62" s="54"/>
      <c r="AK62" s="54"/>
      <c r="AL62" s="54"/>
      <c r="AP62" s="63" t="str">
        <f>IF(D62&lt;&gt;"",CONCATENATE(TEXT(B62,"00"),VLOOKUP(C62,Auxiliar_Listas!$C$76:$D$119,2,0),D62,TEXT(E62,"0000"),Auxiliar_Formulas!L32,G62&amp;REPT(" ",12-LEN(G62)),TEXT(H62,"0000"),TEXT(I62,"00000000000"),J62&amp;REPT(" ",40-LEN(J62)),K62&amp;REPT(" ",40-LEN(K62)),TEXT(L62,"0000000000000")&amp;TEXT(M62,"00"),TEXT(N62,"0000000000000")&amp;TEXT(O62,"00"),(REPT("0",13-LEN(P62))&amp;P62)&amp;TEXT(Q62,"00"),(REPT("0",13-LEN(S62))&amp;S62)&amp;TEXT(T62,"00"),TEXT(U62,"000000"),TEXT(V62,"000000"),TEXT(VLOOKUP(W62,Auxiliar_Listas!$F$76:$G$82,2,0),"00"),X62,TEXT(VLOOKUP(Y62,Auxiliar_Listas!$J$75:$K$76,2,0),"000"),VLOOKUP(Z62,Auxiliar_Listas!$J$81:$K$82,2,0),REPT("0",11-LEN(AA62))&amp;AA62,REPT(" ",50),TEXT(AC62,"000"),REPT("0",14-LEN(AD62))&amp;AD62,TEXT(VLOOKUP(AE62,Auxiliar_Listas!$J$88:$K$95,2,0),"00"),AF62&amp;REPT(" ",20-LEN(AF62)),"*"),"")</f>
        <v/>
      </c>
    </row>
    <row r="63" spans="2:42" ht="30" customHeight="1" x14ac:dyDescent="0.25">
      <c r="B63" s="33">
        <v>3</v>
      </c>
      <c r="C63" s="40"/>
      <c r="D63" s="34"/>
      <c r="E63" s="35"/>
      <c r="F63" s="35"/>
      <c r="G63" s="34"/>
      <c r="H63" s="35"/>
      <c r="I63" s="36"/>
      <c r="J63" s="34"/>
      <c r="K63" s="34"/>
      <c r="L63" s="34"/>
      <c r="M63" s="37"/>
      <c r="N63" s="34"/>
      <c r="O63" s="37"/>
      <c r="P63" s="34"/>
      <c r="Q63" s="37"/>
      <c r="R63" s="67" t="str">
        <f t="shared" si="0"/>
        <v>Ok</v>
      </c>
      <c r="S63" s="34"/>
      <c r="T63" s="37"/>
      <c r="U63" s="34"/>
      <c r="V63" s="34"/>
      <c r="W63" s="38"/>
      <c r="X63" s="67" t="str">
        <f>IF(W63=Auxiliar_Listas!$F$77,"RG 2226/07 ","00")</f>
        <v>00</v>
      </c>
      <c r="Y63" s="39"/>
      <c r="Z63" s="34"/>
      <c r="AA63" s="34"/>
      <c r="AB63" s="34"/>
      <c r="AC63" s="36"/>
      <c r="AD63" s="36"/>
      <c r="AE63" s="40"/>
      <c r="AF63" s="52"/>
      <c r="AG63" s="54"/>
      <c r="AH63" s="54"/>
      <c r="AI63" s="54"/>
      <c r="AJ63" s="54"/>
      <c r="AK63" s="54"/>
      <c r="AL63" s="54"/>
      <c r="AP63" s="63" t="str">
        <f>IF(D63&lt;&gt;"",CONCATENATE(TEXT(B63,"00"),VLOOKUP(C63,Auxiliar_Listas!$C$76:$D$119,2,0),D63,TEXT(E63,"0000"),Auxiliar_Formulas!L33,G63&amp;REPT(" ",12-LEN(G63)),TEXT(H63,"0000"),TEXT(I63,"00000000000"),J63&amp;REPT(" ",40-LEN(J63)),K63&amp;REPT(" ",40-LEN(K63)),TEXT(L63,"0000000000000")&amp;TEXT(M63,"00"),TEXT(N63,"0000000000000")&amp;TEXT(O63,"00"),(REPT("0",13-LEN(P63))&amp;P63)&amp;TEXT(Q63,"00"),(REPT("0",13-LEN(S63))&amp;S63)&amp;TEXT(T63,"00"),TEXT(U63,"000000"),TEXT(V63,"000000"),TEXT(VLOOKUP(W63,Auxiliar_Listas!$F$76:$G$82,2,0),"00"),X63,TEXT(VLOOKUP(Y63,Auxiliar_Listas!$J$75:$K$76,2,0),"000"),VLOOKUP(Z63,Auxiliar_Listas!$J$81:$K$82,2,0),REPT("0",11-LEN(AA63))&amp;AA63,REPT(" ",50),TEXT(AC63,"000"),REPT("0",14-LEN(AD63))&amp;AD63,TEXT(VLOOKUP(AE63,Auxiliar_Listas!$J$88:$K$95,2,0),"00"),AF63&amp;REPT(" ",20-LEN(AF63)),"*"),"")</f>
        <v/>
      </c>
    </row>
    <row r="64" spans="2:42" ht="30" customHeight="1" x14ac:dyDescent="0.25">
      <c r="B64" s="33">
        <v>3</v>
      </c>
      <c r="C64" s="40"/>
      <c r="D64" s="34"/>
      <c r="E64" s="35"/>
      <c r="F64" s="35"/>
      <c r="G64" s="34"/>
      <c r="H64" s="35"/>
      <c r="I64" s="36"/>
      <c r="J64" s="34"/>
      <c r="K64" s="34"/>
      <c r="L64" s="34"/>
      <c r="M64" s="37"/>
      <c r="N64" s="34"/>
      <c r="O64" s="37"/>
      <c r="P64" s="34"/>
      <c r="Q64" s="37"/>
      <c r="R64" s="67" t="str">
        <f t="shared" si="0"/>
        <v>Ok</v>
      </c>
      <c r="S64" s="34"/>
      <c r="T64" s="37"/>
      <c r="U64" s="34"/>
      <c r="V64" s="34"/>
      <c r="W64" s="38"/>
      <c r="X64" s="67" t="str">
        <f>IF(W64=Auxiliar_Listas!$F$77,"RG 2226/07 ","00")</f>
        <v>00</v>
      </c>
      <c r="Y64" s="39"/>
      <c r="Z64" s="34"/>
      <c r="AA64" s="34"/>
      <c r="AB64" s="34"/>
      <c r="AC64" s="36"/>
      <c r="AD64" s="36"/>
      <c r="AE64" s="40"/>
      <c r="AF64" s="52"/>
      <c r="AG64" s="54"/>
      <c r="AH64" s="54"/>
      <c r="AI64" s="54"/>
      <c r="AJ64" s="54"/>
      <c r="AK64" s="54"/>
      <c r="AL64" s="54"/>
      <c r="AP64" s="63" t="str">
        <f>IF(D64&lt;&gt;"",CONCATENATE(TEXT(B64,"00"),VLOOKUP(C64,Auxiliar_Listas!$C$76:$D$119,2,0),D64,TEXT(E64,"0000"),Auxiliar_Formulas!L34,G64&amp;REPT(" ",12-LEN(G64)),TEXT(H64,"0000"),TEXT(I64,"00000000000"),J64&amp;REPT(" ",40-LEN(J64)),K64&amp;REPT(" ",40-LEN(K64)),TEXT(L64,"0000000000000")&amp;TEXT(M64,"00"),TEXT(N64,"0000000000000")&amp;TEXT(O64,"00"),(REPT("0",13-LEN(P64))&amp;P64)&amp;TEXT(Q64,"00"),(REPT("0",13-LEN(S64))&amp;S64)&amp;TEXT(T64,"00"),TEXT(U64,"000000"),TEXT(V64,"000000"),TEXT(VLOOKUP(W64,Auxiliar_Listas!$F$76:$G$82,2,0),"00"),X64,TEXT(VLOOKUP(Y64,Auxiliar_Listas!$J$75:$K$76,2,0),"000"),VLOOKUP(Z64,Auxiliar_Listas!$J$81:$K$82,2,0),REPT("0",11-LEN(AA64))&amp;AA64,REPT(" ",50),TEXT(AC64,"000"),REPT("0",14-LEN(AD64))&amp;AD64,TEXT(VLOOKUP(AE64,Auxiliar_Listas!$J$88:$K$95,2,0),"00"),AF64&amp;REPT(" ",20-LEN(AF64)),"*"),"")</f>
        <v/>
      </c>
    </row>
    <row r="65" spans="2:42" ht="30" customHeight="1" x14ac:dyDescent="0.25">
      <c r="B65" s="33">
        <v>3</v>
      </c>
      <c r="C65" s="40"/>
      <c r="D65" s="34"/>
      <c r="E65" s="35"/>
      <c r="F65" s="35"/>
      <c r="G65" s="34"/>
      <c r="H65" s="35"/>
      <c r="I65" s="36"/>
      <c r="J65" s="34"/>
      <c r="K65" s="34"/>
      <c r="L65" s="34"/>
      <c r="M65" s="37"/>
      <c r="N65" s="34"/>
      <c r="O65" s="37"/>
      <c r="P65" s="34"/>
      <c r="Q65" s="37"/>
      <c r="R65" s="67" t="str">
        <f t="shared" si="0"/>
        <v>Ok</v>
      </c>
      <c r="S65" s="34"/>
      <c r="T65" s="37"/>
      <c r="U65" s="34"/>
      <c r="V65" s="34"/>
      <c r="W65" s="38"/>
      <c r="X65" s="67" t="str">
        <f>IF(W65=Auxiliar_Listas!$F$77,"RG 2226/07 ","00")</f>
        <v>00</v>
      </c>
      <c r="Y65" s="39"/>
      <c r="Z65" s="34"/>
      <c r="AA65" s="34"/>
      <c r="AB65" s="34"/>
      <c r="AC65" s="36"/>
      <c r="AD65" s="36"/>
      <c r="AE65" s="40"/>
      <c r="AF65" s="52"/>
      <c r="AG65" s="54"/>
      <c r="AH65" s="54"/>
      <c r="AI65" s="54"/>
      <c r="AJ65" s="54"/>
      <c r="AK65" s="54"/>
      <c r="AL65" s="54"/>
      <c r="AP65" s="63" t="str">
        <f>IF(D65&lt;&gt;"",CONCATENATE(TEXT(B65,"00"),VLOOKUP(C65,Auxiliar_Listas!$C$76:$D$119,2,0),D65,TEXT(E65,"0000"),Auxiliar_Formulas!L35,G65&amp;REPT(" ",12-LEN(G65)),TEXT(H65,"0000"),TEXT(I65,"00000000000"),J65&amp;REPT(" ",40-LEN(J65)),K65&amp;REPT(" ",40-LEN(K65)),TEXT(L65,"0000000000000")&amp;TEXT(M65,"00"),TEXT(N65,"0000000000000")&amp;TEXT(O65,"00"),(REPT("0",13-LEN(P65))&amp;P65)&amp;TEXT(Q65,"00"),(REPT("0",13-LEN(S65))&amp;S65)&amp;TEXT(T65,"00"),TEXT(U65,"000000"),TEXT(V65,"000000"),TEXT(VLOOKUP(W65,Auxiliar_Listas!$F$76:$G$82,2,0),"00"),X65,TEXT(VLOOKUP(Y65,Auxiliar_Listas!$J$75:$K$76,2,0),"000"),VLOOKUP(Z65,Auxiliar_Listas!$J$81:$K$82,2,0),REPT("0",11-LEN(AA65))&amp;AA65,REPT(" ",50),TEXT(AC65,"000"),REPT("0",14-LEN(AD65))&amp;AD65,TEXT(VLOOKUP(AE65,Auxiliar_Listas!$J$88:$K$95,2,0),"00"),AF65&amp;REPT(" ",20-LEN(AF65)),"*"),"")</f>
        <v/>
      </c>
    </row>
    <row r="66" spans="2:42" ht="30" customHeight="1" x14ac:dyDescent="0.25">
      <c r="B66" s="33">
        <v>3</v>
      </c>
      <c r="C66" s="40"/>
      <c r="D66" s="34"/>
      <c r="E66" s="35"/>
      <c r="F66" s="35"/>
      <c r="G66" s="34"/>
      <c r="H66" s="35"/>
      <c r="I66" s="36"/>
      <c r="J66" s="34"/>
      <c r="K66" s="34"/>
      <c r="L66" s="34"/>
      <c r="M66" s="37"/>
      <c r="N66" s="34"/>
      <c r="O66" s="37"/>
      <c r="P66" s="34"/>
      <c r="Q66" s="37"/>
      <c r="R66" s="67" t="str">
        <f t="shared" si="0"/>
        <v>Ok</v>
      </c>
      <c r="S66" s="34"/>
      <c r="T66" s="37"/>
      <c r="U66" s="34"/>
      <c r="V66" s="34"/>
      <c r="W66" s="38"/>
      <c r="X66" s="67" t="str">
        <f>IF(W66=Auxiliar_Listas!$F$77,"RG 2226/07 ","00")</f>
        <v>00</v>
      </c>
      <c r="Y66" s="39"/>
      <c r="Z66" s="34"/>
      <c r="AA66" s="34"/>
      <c r="AB66" s="34"/>
      <c r="AC66" s="36"/>
      <c r="AD66" s="36"/>
      <c r="AE66" s="40"/>
      <c r="AF66" s="52"/>
      <c r="AG66" s="54"/>
      <c r="AH66" s="54"/>
      <c r="AI66" s="54"/>
      <c r="AJ66" s="54"/>
      <c r="AK66" s="54"/>
      <c r="AL66" s="54"/>
      <c r="AP66" s="63" t="str">
        <f>IF(D66&lt;&gt;"",CONCATENATE(TEXT(B66,"00"),VLOOKUP(C66,Auxiliar_Listas!$C$76:$D$119,2,0),D66,TEXT(E66,"0000"),Auxiliar_Formulas!L36,G66&amp;REPT(" ",12-LEN(G66)),TEXT(H66,"0000"),TEXT(I66,"00000000000"),J66&amp;REPT(" ",40-LEN(J66)),K66&amp;REPT(" ",40-LEN(K66)),TEXT(L66,"0000000000000")&amp;TEXT(M66,"00"),TEXT(N66,"0000000000000")&amp;TEXT(O66,"00"),(REPT("0",13-LEN(P66))&amp;P66)&amp;TEXT(Q66,"00"),(REPT("0",13-LEN(S66))&amp;S66)&amp;TEXT(T66,"00"),TEXT(U66,"000000"),TEXT(V66,"000000"),TEXT(VLOOKUP(W66,Auxiliar_Listas!$F$76:$G$82,2,0),"00"),X66,TEXT(VLOOKUP(Y66,Auxiliar_Listas!$J$75:$K$76,2,0),"000"),VLOOKUP(Z66,Auxiliar_Listas!$J$81:$K$82,2,0),REPT("0",11-LEN(AA66))&amp;AA66,REPT(" ",50),TEXT(AC66,"000"),REPT("0",14-LEN(AD66))&amp;AD66,TEXT(VLOOKUP(AE66,Auxiliar_Listas!$J$88:$K$95,2,0),"00"),AF66&amp;REPT(" ",20-LEN(AF66)),"*"),"")</f>
        <v/>
      </c>
    </row>
    <row r="67" spans="2:42" ht="30" customHeight="1" x14ac:dyDescent="0.25">
      <c r="B67" s="33">
        <v>3</v>
      </c>
      <c r="C67" s="40"/>
      <c r="D67" s="34"/>
      <c r="E67" s="35"/>
      <c r="F67" s="35"/>
      <c r="G67" s="34"/>
      <c r="H67" s="35"/>
      <c r="I67" s="36"/>
      <c r="J67" s="34"/>
      <c r="K67" s="34"/>
      <c r="L67" s="34"/>
      <c r="M67" s="37"/>
      <c r="N67" s="34"/>
      <c r="O67" s="37"/>
      <c r="P67" s="34"/>
      <c r="Q67" s="37"/>
      <c r="R67" s="67" t="str">
        <f t="shared" si="0"/>
        <v>Ok</v>
      </c>
      <c r="S67" s="34"/>
      <c r="T67" s="37"/>
      <c r="U67" s="34"/>
      <c r="V67" s="34"/>
      <c r="W67" s="38"/>
      <c r="X67" s="67" t="str">
        <f>IF(W67=Auxiliar_Listas!$F$77,"RG 2226/07 ","00")</f>
        <v>00</v>
      </c>
      <c r="Y67" s="39"/>
      <c r="Z67" s="34"/>
      <c r="AA67" s="34"/>
      <c r="AB67" s="34"/>
      <c r="AC67" s="36"/>
      <c r="AD67" s="36"/>
      <c r="AE67" s="40"/>
      <c r="AF67" s="52"/>
      <c r="AG67" s="54"/>
      <c r="AH67" s="54"/>
      <c r="AI67" s="54"/>
      <c r="AJ67" s="54"/>
      <c r="AK67" s="54"/>
      <c r="AL67" s="54"/>
      <c r="AP67" s="63" t="str">
        <f>IF(D67&lt;&gt;"",CONCATENATE(TEXT(B67,"00"),VLOOKUP(C67,Auxiliar_Listas!$C$76:$D$119,2,0),D67,TEXT(E67,"0000"),Auxiliar_Formulas!L37,G67&amp;REPT(" ",12-LEN(G67)),TEXT(H67,"0000"),TEXT(I67,"00000000000"),J67&amp;REPT(" ",40-LEN(J67)),K67&amp;REPT(" ",40-LEN(K67)),TEXT(L67,"0000000000000")&amp;TEXT(M67,"00"),TEXT(N67,"0000000000000")&amp;TEXT(O67,"00"),(REPT("0",13-LEN(P67))&amp;P67)&amp;TEXT(Q67,"00"),(REPT("0",13-LEN(S67))&amp;S67)&amp;TEXT(T67,"00"),TEXT(U67,"000000"),TEXT(V67,"000000"),TEXT(VLOOKUP(W67,Auxiliar_Listas!$F$76:$G$82,2,0),"00"),X67,TEXT(VLOOKUP(Y67,Auxiliar_Listas!$J$75:$K$76,2,0),"000"),VLOOKUP(Z67,Auxiliar_Listas!$J$81:$K$82,2,0),REPT("0",11-LEN(AA67))&amp;AA67,REPT(" ",50),TEXT(AC67,"000"),REPT("0",14-LEN(AD67))&amp;AD67,TEXT(VLOOKUP(AE67,Auxiliar_Listas!$J$88:$K$95,2,0),"00"),AF67&amp;REPT(" ",20-LEN(AF67)),"*"),"")</f>
        <v/>
      </c>
    </row>
    <row r="68" spans="2:42" ht="30" customHeight="1" x14ac:dyDescent="0.25">
      <c r="B68" s="33">
        <v>3</v>
      </c>
      <c r="C68" s="40"/>
      <c r="D68" s="34"/>
      <c r="E68" s="35"/>
      <c r="F68" s="35"/>
      <c r="G68" s="34"/>
      <c r="H68" s="35"/>
      <c r="I68" s="36"/>
      <c r="J68" s="34"/>
      <c r="K68" s="34"/>
      <c r="L68" s="34"/>
      <c r="M68" s="37"/>
      <c r="N68" s="34"/>
      <c r="O68" s="37"/>
      <c r="P68" s="34"/>
      <c r="Q68" s="37"/>
      <c r="R68" s="67" t="str">
        <f t="shared" si="0"/>
        <v>Ok</v>
      </c>
      <c r="S68" s="34"/>
      <c r="T68" s="37"/>
      <c r="U68" s="34"/>
      <c r="V68" s="34"/>
      <c r="W68" s="38"/>
      <c r="X68" s="67" t="str">
        <f>IF(W68=Auxiliar_Listas!$F$77,"RG 2226/07 ","00")</f>
        <v>00</v>
      </c>
      <c r="Y68" s="39"/>
      <c r="Z68" s="34"/>
      <c r="AA68" s="34"/>
      <c r="AB68" s="34"/>
      <c r="AC68" s="36"/>
      <c r="AD68" s="36"/>
      <c r="AE68" s="40"/>
      <c r="AF68" s="52"/>
      <c r="AG68" s="54"/>
      <c r="AH68" s="54"/>
      <c r="AI68" s="54"/>
      <c r="AJ68" s="54"/>
      <c r="AK68" s="54"/>
      <c r="AL68" s="54"/>
      <c r="AP68" s="63" t="str">
        <f>IF(D68&lt;&gt;"",CONCATENATE(TEXT(B68,"00"),VLOOKUP(C68,Auxiliar_Listas!$C$76:$D$119,2,0),D68,TEXT(E68,"0000"),Auxiliar_Formulas!L38,G68&amp;REPT(" ",12-LEN(G68)),TEXT(H68,"0000"),TEXT(I68,"00000000000"),J68&amp;REPT(" ",40-LEN(J68)),K68&amp;REPT(" ",40-LEN(K68)),TEXT(L68,"0000000000000")&amp;TEXT(M68,"00"),TEXT(N68,"0000000000000")&amp;TEXT(O68,"00"),(REPT("0",13-LEN(P68))&amp;P68)&amp;TEXT(Q68,"00"),(REPT("0",13-LEN(S68))&amp;S68)&amp;TEXT(T68,"00"),TEXT(U68,"000000"),TEXT(V68,"000000"),TEXT(VLOOKUP(W68,Auxiliar_Listas!$F$76:$G$82,2,0),"00"),X68,TEXT(VLOOKUP(Y68,Auxiliar_Listas!$J$75:$K$76,2,0),"000"),VLOOKUP(Z68,Auxiliar_Listas!$J$81:$K$82,2,0),REPT("0",11-LEN(AA68))&amp;AA68,REPT(" ",50),TEXT(AC68,"000"),REPT("0",14-LEN(AD68))&amp;AD68,TEXT(VLOOKUP(AE68,Auxiliar_Listas!$J$88:$K$95,2,0),"00"),AF68&amp;REPT(" ",20-LEN(AF68)),"*"),"")</f>
        <v/>
      </c>
    </row>
    <row r="69" spans="2:42" ht="30" customHeight="1" x14ac:dyDescent="0.25">
      <c r="B69" s="33">
        <v>3</v>
      </c>
      <c r="C69" s="40"/>
      <c r="D69" s="34"/>
      <c r="E69" s="35"/>
      <c r="F69" s="35"/>
      <c r="G69" s="34"/>
      <c r="H69" s="35"/>
      <c r="I69" s="36"/>
      <c r="J69" s="34"/>
      <c r="K69" s="34"/>
      <c r="L69" s="34"/>
      <c r="M69" s="37"/>
      <c r="N69" s="34"/>
      <c r="O69" s="37"/>
      <c r="P69" s="34"/>
      <c r="Q69" s="37"/>
      <c r="R69" s="67" t="str">
        <f t="shared" si="0"/>
        <v>Ok</v>
      </c>
      <c r="S69" s="34"/>
      <c r="T69" s="37"/>
      <c r="U69" s="34"/>
      <c r="V69" s="34"/>
      <c r="W69" s="38"/>
      <c r="X69" s="67" t="str">
        <f>IF(W69=Auxiliar_Listas!$F$77,"RG 2226/07 ","00")</f>
        <v>00</v>
      </c>
      <c r="Y69" s="39"/>
      <c r="Z69" s="34"/>
      <c r="AA69" s="34"/>
      <c r="AB69" s="34"/>
      <c r="AC69" s="36"/>
      <c r="AD69" s="36"/>
      <c r="AE69" s="40"/>
      <c r="AF69" s="52"/>
      <c r="AG69" s="54"/>
      <c r="AH69" s="54"/>
      <c r="AI69" s="54"/>
      <c r="AJ69" s="54"/>
      <c r="AK69" s="54"/>
      <c r="AL69" s="54"/>
      <c r="AP69" s="63" t="str">
        <f>IF(D69&lt;&gt;"",CONCATENATE(TEXT(B69,"00"),VLOOKUP(C69,Auxiliar_Listas!$C$76:$D$119,2,0),D69,TEXT(E69,"0000"),Auxiliar_Formulas!L39,G69&amp;REPT(" ",12-LEN(G69)),TEXT(H69,"0000"),TEXT(I69,"00000000000"),J69&amp;REPT(" ",40-LEN(J69)),K69&amp;REPT(" ",40-LEN(K69)),TEXT(L69,"0000000000000")&amp;TEXT(M69,"00"),TEXT(N69,"0000000000000")&amp;TEXT(O69,"00"),(REPT("0",13-LEN(P69))&amp;P69)&amp;TEXT(Q69,"00"),(REPT("0",13-LEN(S69))&amp;S69)&amp;TEXT(T69,"00"),TEXT(U69,"000000"),TEXT(V69,"000000"),TEXT(VLOOKUP(W69,Auxiliar_Listas!$F$76:$G$82,2,0),"00"),X69,TEXT(VLOOKUP(Y69,Auxiliar_Listas!$J$75:$K$76,2,0),"000"),VLOOKUP(Z69,Auxiliar_Listas!$J$81:$K$82,2,0),REPT("0",11-LEN(AA69))&amp;AA69,REPT(" ",50),TEXT(AC69,"000"),REPT("0",14-LEN(AD69))&amp;AD69,TEXT(VLOOKUP(AE69,Auxiliar_Listas!$J$88:$K$95,2,0),"00"),AF69&amp;REPT(" ",20-LEN(AF69)),"*"),"")</f>
        <v/>
      </c>
    </row>
    <row r="70" spans="2:42" ht="30" customHeight="1" x14ac:dyDescent="0.25">
      <c r="B70" s="33">
        <v>3</v>
      </c>
      <c r="C70" s="40"/>
      <c r="D70" s="34"/>
      <c r="E70" s="35"/>
      <c r="F70" s="35"/>
      <c r="G70" s="34"/>
      <c r="H70" s="35"/>
      <c r="I70" s="36"/>
      <c r="J70" s="34"/>
      <c r="K70" s="34"/>
      <c r="L70" s="34"/>
      <c r="M70" s="37"/>
      <c r="N70" s="34"/>
      <c r="O70" s="37"/>
      <c r="P70" s="34"/>
      <c r="Q70" s="37"/>
      <c r="R70" s="67" t="str">
        <f t="shared" si="0"/>
        <v>Ok</v>
      </c>
      <c r="S70" s="34"/>
      <c r="T70" s="37"/>
      <c r="U70" s="34"/>
      <c r="V70" s="34"/>
      <c r="W70" s="38"/>
      <c r="X70" s="67" t="str">
        <f>IF(W70=Auxiliar_Listas!$F$77,"RG 2226/07 ","00")</f>
        <v>00</v>
      </c>
      <c r="Y70" s="39"/>
      <c r="Z70" s="34"/>
      <c r="AA70" s="34"/>
      <c r="AB70" s="34"/>
      <c r="AC70" s="36"/>
      <c r="AD70" s="36"/>
      <c r="AE70" s="40"/>
      <c r="AF70" s="52"/>
      <c r="AG70" s="54"/>
      <c r="AH70" s="54"/>
      <c r="AI70" s="54"/>
      <c r="AJ70" s="54"/>
      <c r="AK70" s="54"/>
      <c r="AL70" s="54"/>
      <c r="AP70" s="63" t="str">
        <f>IF(D70&lt;&gt;"",CONCATENATE(TEXT(B70,"00"),VLOOKUP(C70,Auxiliar_Listas!$C$76:$D$119,2,0),D70,TEXT(E70,"0000"),Auxiliar_Formulas!L40,G70&amp;REPT(" ",12-LEN(G70)),TEXT(H70,"0000"),TEXT(I70,"00000000000"),J70&amp;REPT(" ",40-LEN(J70)),K70&amp;REPT(" ",40-LEN(K70)),TEXT(L70,"0000000000000")&amp;TEXT(M70,"00"),TEXT(N70,"0000000000000")&amp;TEXT(O70,"00"),(REPT("0",13-LEN(P70))&amp;P70)&amp;TEXT(Q70,"00"),(REPT("0",13-LEN(S70))&amp;S70)&amp;TEXT(T70,"00"),TEXT(U70,"000000"),TEXT(V70,"000000"),TEXT(VLOOKUP(W70,Auxiliar_Listas!$F$76:$G$82,2,0),"00"),X70,TEXT(VLOOKUP(Y70,Auxiliar_Listas!$J$75:$K$76,2,0),"000"),VLOOKUP(Z70,Auxiliar_Listas!$J$81:$K$82,2,0),REPT("0",11-LEN(AA70))&amp;AA70,REPT(" ",50),TEXT(AC70,"000"),REPT("0",14-LEN(AD70))&amp;AD70,TEXT(VLOOKUP(AE70,Auxiliar_Listas!$J$88:$K$95,2,0),"00"),AF70&amp;REPT(" ",20-LEN(AF70)),"*"),"")</f>
        <v/>
      </c>
    </row>
    <row r="71" spans="2:42" ht="30" customHeight="1" x14ac:dyDescent="0.25">
      <c r="B71" s="33">
        <v>3</v>
      </c>
      <c r="C71" s="40"/>
      <c r="D71" s="34"/>
      <c r="E71" s="35"/>
      <c r="F71" s="35"/>
      <c r="G71" s="34"/>
      <c r="H71" s="35"/>
      <c r="I71" s="36"/>
      <c r="J71" s="34"/>
      <c r="K71" s="34"/>
      <c r="L71" s="34"/>
      <c r="M71" s="37"/>
      <c r="N71" s="34"/>
      <c r="O71" s="37"/>
      <c r="P71" s="34"/>
      <c r="Q71" s="37"/>
      <c r="R71" s="67" t="str">
        <f t="shared" si="0"/>
        <v>Ok</v>
      </c>
      <c r="S71" s="34"/>
      <c r="T71" s="37"/>
      <c r="U71" s="34"/>
      <c r="V71" s="34"/>
      <c r="W71" s="38"/>
      <c r="X71" s="67" t="str">
        <f>IF(W71=Auxiliar_Listas!$F$77,"RG 2226/07 ","00")</f>
        <v>00</v>
      </c>
      <c r="Y71" s="39"/>
      <c r="Z71" s="34"/>
      <c r="AA71" s="34"/>
      <c r="AB71" s="34"/>
      <c r="AC71" s="36"/>
      <c r="AD71" s="36"/>
      <c r="AE71" s="40"/>
      <c r="AF71" s="52"/>
      <c r="AG71" s="54"/>
      <c r="AH71" s="54"/>
      <c r="AI71" s="54"/>
      <c r="AJ71" s="54"/>
      <c r="AK71" s="54"/>
      <c r="AL71" s="54"/>
      <c r="AP71" s="63" t="str">
        <f>IF(D71&lt;&gt;"",CONCATENATE(TEXT(B71,"00"),VLOOKUP(C71,Auxiliar_Listas!$C$76:$D$119,2,0),D71,TEXT(E71,"0000"),Auxiliar_Formulas!L41,G71&amp;REPT(" ",12-LEN(G71)),TEXT(H71,"0000"),TEXT(I71,"00000000000"),J71&amp;REPT(" ",40-LEN(J71)),K71&amp;REPT(" ",40-LEN(K71)),TEXT(L71,"0000000000000")&amp;TEXT(M71,"00"),TEXT(N71,"0000000000000")&amp;TEXT(O71,"00"),(REPT("0",13-LEN(P71))&amp;P71)&amp;TEXT(Q71,"00"),(REPT("0",13-LEN(S71))&amp;S71)&amp;TEXT(T71,"00"),TEXT(U71,"000000"),TEXT(V71,"000000"),TEXT(VLOOKUP(W71,Auxiliar_Listas!$F$76:$G$82,2,0),"00"),X71,TEXT(VLOOKUP(Y71,Auxiliar_Listas!$J$75:$K$76,2,0),"000"),VLOOKUP(Z71,Auxiliar_Listas!$J$81:$K$82,2,0),REPT("0",11-LEN(AA71))&amp;AA71,REPT(" ",50),TEXT(AC71,"000"),REPT("0",14-LEN(AD71))&amp;AD71,TEXT(VLOOKUP(AE71,Auxiliar_Listas!$J$88:$K$95,2,0),"00"),AF71&amp;REPT(" ",20-LEN(AF71)),"*"),"")</f>
        <v/>
      </c>
    </row>
    <row r="72" spans="2:42" ht="30" customHeight="1" x14ac:dyDescent="0.25">
      <c r="B72" s="33">
        <v>3</v>
      </c>
      <c r="C72" s="40"/>
      <c r="D72" s="34"/>
      <c r="E72" s="35"/>
      <c r="F72" s="35"/>
      <c r="G72" s="34"/>
      <c r="H72" s="35"/>
      <c r="I72" s="36"/>
      <c r="J72" s="34"/>
      <c r="K72" s="34"/>
      <c r="L72" s="34"/>
      <c r="M72" s="37"/>
      <c r="N72" s="34"/>
      <c r="O72" s="37"/>
      <c r="P72" s="34"/>
      <c r="Q72" s="37"/>
      <c r="R72" s="67" t="str">
        <f t="shared" si="0"/>
        <v>Ok</v>
      </c>
      <c r="S72" s="34"/>
      <c r="T72" s="37"/>
      <c r="U72" s="34"/>
      <c r="V72" s="34"/>
      <c r="W72" s="38"/>
      <c r="X72" s="67" t="str">
        <f>IF(W72=Auxiliar_Listas!$F$77,"RG 2226/07 ","00")</f>
        <v>00</v>
      </c>
      <c r="Y72" s="39"/>
      <c r="Z72" s="34"/>
      <c r="AA72" s="34"/>
      <c r="AB72" s="34"/>
      <c r="AC72" s="36"/>
      <c r="AD72" s="36"/>
      <c r="AE72" s="40"/>
      <c r="AF72" s="52"/>
      <c r="AG72" s="54"/>
      <c r="AH72" s="54"/>
      <c r="AI72" s="54"/>
      <c r="AJ72" s="54"/>
      <c r="AK72" s="54"/>
      <c r="AL72" s="54"/>
      <c r="AP72" s="63" t="str">
        <f>IF(D72&lt;&gt;"",CONCATENATE(TEXT(B72,"00"),VLOOKUP(C72,Auxiliar_Listas!$C$76:$D$119,2,0),D72,TEXT(E72,"0000"),Auxiliar_Formulas!L42,G72&amp;REPT(" ",12-LEN(G72)),TEXT(H72,"0000"),TEXT(I72,"00000000000"),J72&amp;REPT(" ",40-LEN(J72)),K72&amp;REPT(" ",40-LEN(K72)),TEXT(L72,"0000000000000")&amp;TEXT(M72,"00"),TEXT(N72,"0000000000000")&amp;TEXT(O72,"00"),(REPT("0",13-LEN(P72))&amp;P72)&amp;TEXT(Q72,"00"),(REPT("0",13-LEN(S72))&amp;S72)&amp;TEXT(T72,"00"),TEXT(U72,"000000"),TEXT(V72,"000000"),TEXT(VLOOKUP(W72,Auxiliar_Listas!$F$76:$G$82,2,0),"00"),X72,TEXT(VLOOKUP(Y72,Auxiliar_Listas!$J$75:$K$76,2,0),"000"),VLOOKUP(Z72,Auxiliar_Listas!$J$81:$K$82,2,0),REPT("0",11-LEN(AA72))&amp;AA72,REPT(" ",50),TEXT(AC72,"000"),REPT("0",14-LEN(AD72))&amp;AD72,TEXT(VLOOKUP(AE72,Auxiliar_Listas!$J$88:$K$95,2,0),"00"),AF72&amp;REPT(" ",20-LEN(AF72)),"*"),"")</f>
        <v/>
      </c>
    </row>
    <row r="73" spans="2:42" ht="30" customHeight="1" x14ac:dyDescent="0.25">
      <c r="B73" s="33">
        <v>3</v>
      </c>
      <c r="C73" s="40"/>
      <c r="D73" s="34"/>
      <c r="E73" s="35"/>
      <c r="F73" s="35"/>
      <c r="G73" s="34"/>
      <c r="H73" s="35"/>
      <c r="I73" s="36"/>
      <c r="J73" s="34"/>
      <c r="K73" s="34"/>
      <c r="L73" s="34"/>
      <c r="M73" s="37"/>
      <c r="N73" s="34"/>
      <c r="O73" s="37"/>
      <c r="P73" s="34"/>
      <c r="Q73" s="37"/>
      <c r="R73" s="67" t="str">
        <f t="shared" si="0"/>
        <v>Ok</v>
      </c>
      <c r="S73" s="34"/>
      <c r="T73" s="37"/>
      <c r="U73" s="34"/>
      <c r="V73" s="34"/>
      <c r="W73" s="38"/>
      <c r="X73" s="67" t="str">
        <f>IF(W73=Auxiliar_Listas!$F$77,"RG 2226/07 ","00")</f>
        <v>00</v>
      </c>
      <c r="Y73" s="39"/>
      <c r="Z73" s="34"/>
      <c r="AA73" s="34"/>
      <c r="AB73" s="34"/>
      <c r="AC73" s="36"/>
      <c r="AD73" s="36"/>
      <c r="AE73" s="40"/>
      <c r="AF73" s="52"/>
      <c r="AG73" s="54"/>
      <c r="AH73" s="54"/>
      <c r="AI73" s="54"/>
      <c r="AJ73" s="54"/>
      <c r="AK73" s="54"/>
      <c r="AL73" s="54"/>
      <c r="AP73" s="63" t="str">
        <f>IF(D73&lt;&gt;"",CONCATENATE(TEXT(B73,"00"),VLOOKUP(C73,Auxiliar_Listas!$C$76:$D$119,2,0),D73,TEXT(E73,"0000"),Auxiliar_Formulas!L43,G73&amp;REPT(" ",12-LEN(G73)),TEXT(H73,"0000"),TEXT(I73,"00000000000"),J73&amp;REPT(" ",40-LEN(J73)),K73&amp;REPT(" ",40-LEN(K73)),TEXT(L73,"0000000000000")&amp;TEXT(M73,"00"),TEXT(N73,"0000000000000")&amp;TEXT(O73,"00"),(REPT("0",13-LEN(P73))&amp;P73)&amp;TEXT(Q73,"00"),(REPT("0",13-LEN(S73))&amp;S73)&amp;TEXT(T73,"00"),TEXT(U73,"000000"),TEXT(V73,"000000"),TEXT(VLOOKUP(W73,Auxiliar_Listas!$F$76:$G$82,2,0),"00"),X73,TEXT(VLOOKUP(Y73,Auxiliar_Listas!$J$75:$K$76,2,0),"000"),VLOOKUP(Z73,Auxiliar_Listas!$J$81:$K$82,2,0),REPT("0",11-LEN(AA73))&amp;AA73,REPT(" ",50),TEXT(AC73,"000"),REPT("0",14-LEN(AD73))&amp;AD73,TEXT(VLOOKUP(AE73,Auxiliar_Listas!$J$88:$K$95,2,0),"00"),AF73&amp;REPT(" ",20-LEN(AF73)),"*"),"")</f>
        <v/>
      </c>
    </row>
    <row r="74" spans="2:42" ht="30" customHeight="1" x14ac:dyDescent="0.25">
      <c r="B74" s="33">
        <v>3</v>
      </c>
      <c r="C74" s="40"/>
      <c r="D74" s="34"/>
      <c r="E74" s="35"/>
      <c r="F74" s="35"/>
      <c r="G74" s="34"/>
      <c r="H74" s="35"/>
      <c r="I74" s="36"/>
      <c r="J74" s="34"/>
      <c r="K74" s="34"/>
      <c r="L74" s="34"/>
      <c r="M74" s="37"/>
      <c r="N74" s="34"/>
      <c r="O74" s="37"/>
      <c r="P74" s="34"/>
      <c r="Q74" s="37"/>
      <c r="R74" s="67" t="str">
        <f t="shared" si="0"/>
        <v>Ok</v>
      </c>
      <c r="S74" s="34"/>
      <c r="T74" s="37"/>
      <c r="U74" s="34"/>
      <c r="V74" s="34"/>
      <c r="W74" s="38"/>
      <c r="X74" s="67" t="str">
        <f>IF(W74=Auxiliar_Listas!$F$77,"RG 2226/07 ","00")</f>
        <v>00</v>
      </c>
      <c r="Y74" s="39"/>
      <c r="Z74" s="34"/>
      <c r="AA74" s="34"/>
      <c r="AB74" s="34"/>
      <c r="AC74" s="36"/>
      <c r="AD74" s="36"/>
      <c r="AE74" s="40"/>
      <c r="AF74" s="52"/>
      <c r="AG74" s="54"/>
      <c r="AH74" s="54"/>
      <c r="AI74" s="54"/>
      <c r="AJ74" s="54"/>
      <c r="AK74" s="54"/>
      <c r="AL74" s="54"/>
      <c r="AP74" s="63" t="str">
        <f>IF(D74&lt;&gt;"",CONCATENATE(TEXT(B74,"00"),VLOOKUP(C74,Auxiliar_Listas!$C$76:$D$119,2,0),D74,TEXT(E74,"0000"),Auxiliar_Formulas!L44,G74&amp;REPT(" ",12-LEN(G74)),TEXT(H74,"0000"),TEXT(I74,"00000000000"),J74&amp;REPT(" ",40-LEN(J74)),K74&amp;REPT(" ",40-LEN(K74)),TEXT(L74,"0000000000000")&amp;TEXT(M74,"00"),TEXT(N74,"0000000000000")&amp;TEXT(O74,"00"),(REPT("0",13-LEN(P74))&amp;P74)&amp;TEXT(Q74,"00"),(REPT("0",13-LEN(S74))&amp;S74)&amp;TEXT(T74,"00"),TEXT(U74,"000000"),TEXT(V74,"000000"),TEXT(VLOOKUP(W74,Auxiliar_Listas!$F$76:$G$82,2,0),"00"),X74,TEXT(VLOOKUP(Y74,Auxiliar_Listas!$J$75:$K$76,2,0),"000"),VLOOKUP(Z74,Auxiliar_Listas!$J$81:$K$82,2,0),REPT("0",11-LEN(AA74))&amp;AA74,REPT(" ",50),TEXT(AC74,"000"),REPT("0",14-LEN(AD74))&amp;AD74,TEXT(VLOOKUP(AE74,Auxiliar_Listas!$J$88:$K$95,2,0),"00"),AF74&amp;REPT(" ",20-LEN(AF74)),"*"),"")</f>
        <v/>
      </c>
    </row>
    <row r="75" spans="2:42" ht="30" customHeight="1" x14ac:dyDescent="0.25">
      <c r="B75" s="33">
        <v>3</v>
      </c>
      <c r="C75" s="40"/>
      <c r="D75" s="34"/>
      <c r="E75" s="35"/>
      <c r="F75" s="35"/>
      <c r="G75" s="34"/>
      <c r="H75" s="35"/>
      <c r="I75" s="36"/>
      <c r="J75" s="34"/>
      <c r="K75" s="34"/>
      <c r="L75" s="34"/>
      <c r="M75" s="37"/>
      <c r="N75" s="34"/>
      <c r="O75" s="37"/>
      <c r="P75" s="34"/>
      <c r="Q75" s="37"/>
      <c r="R75" s="67" t="str">
        <f t="shared" si="0"/>
        <v>Ok</v>
      </c>
      <c r="S75" s="34"/>
      <c r="T75" s="37"/>
      <c r="U75" s="34"/>
      <c r="V75" s="34"/>
      <c r="W75" s="38"/>
      <c r="X75" s="67" t="str">
        <f>IF(W75=Auxiliar_Listas!$F$77,"RG 2226/07 ","00")</f>
        <v>00</v>
      </c>
      <c r="Y75" s="39"/>
      <c r="Z75" s="34"/>
      <c r="AA75" s="34"/>
      <c r="AB75" s="34"/>
      <c r="AC75" s="36"/>
      <c r="AD75" s="36"/>
      <c r="AE75" s="40"/>
      <c r="AF75" s="52"/>
      <c r="AG75" s="54"/>
      <c r="AH75" s="54"/>
      <c r="AI75" s="54"/>
      <c r="AJ75" s="54"/>
      <c r="AK75" s="54"/>
      <c r="AL75" s="54"/>
      <c r="AP75" s="63" t="str">
        <f>IF(D75&lt;&gt;"",CONCATENATE(TEXT(B75,"00"),VLOOKUP(C75,Auxiliar_Listas!$C$76:$D$119,2,0),D75,TEXT(E75,"0000"),Auxiliar_Formulas!L45,G75&amp;REPT(" ",12-LEN(G75)),TEXT(H75,"0000"),TEXT(I75,"00000000000"),J75&amp;REPT(" ",40-LEN(J75)),K75&amp;REPT(" ",40-LEN(K75)),TEXT(L75,"0000000000000")&amp;TEXT(M75,"00"),TEXT(N75,"0000000000000")&amp;TEXT(O75,"00"),(REPT("0",13-LEN(P75))&amp;P75)&amp;TEXT(Q75,"00"),(REPT("0",13-LEN(S75))&amp;S75)&amp;TEXT(T75,"00"),TEXT(U75,"000000"),TEXT(V75,"000000"),TEXT(VLOOKUP(W75,Auxiliar_Listas!$F$76:$G$82,2,0),"00"),X75,TEXT(VLOOKUP(Y75,Auxiliar_Listas!$J$75:$K$76,2,0),"000"),VLOOKUP(Z75,Auxiliar_Listas!$J$81:$K$82,2,0),REPT("0",11-LEN(AA75))&amp;AA75,REPT(" ",50),TEXT(AC75,"000"),REPT("0",14-LEN(AD75))&amp;AD75,TEXT(VLOOKUP(AE75,Auxiliar_Listas!$J$88:$K$95,2,0),"00"),AF75&amp;REPT(" ",20-LEN(AF75)),"*"),"")</f>
        <v/>
      </c>
    </row>
    <row r="76" spans="2:42" ht="30" customHeight="1" x14ac:dyDescent="0.25">
      <c r="B76" s="33">
        <v>3</v>
      </c>
      <c r="C76" s="40"/>
      <c r="D76" s="34"/>
      <c r="E76" s="35"/>
      <c r="F76" s="35"/>
      <c r="G76" s="34"/>
      <c r="H76" s="35"/>
      <c r="I76" s="36"/>
      <c r="J76" s="34"/>
      <c r="K76" s="34"/>
      <c r="L76" s="34"/>
      <c r="M76" s="37"/>
      <c r="N76" s="34"/>
      <c r="O76" s="37"/>
      <c r="P76" s="34"/>
      <c r="Q76" s="37"/>
      <c r="R76" s="67" t="str">
        <f t="shared" si="0"/>
        <v>Ok</v>
      </c>
      <c r="S76" s="34"/>
      <c r="T76" s="37"/>
      <c r="U76" s="34"/>
      <c r="V76" s="34"/>
      <c r="W76" s="38"/>
      <c r="X76" s="67" t="str">
        <f>IF(W76=Auxiliar_Listas!$F$77,"RG 2226/07 ","00")</f>
        <v>00</v>
      </c>
      <c r="Y76" s="39"/>
      <c r="Z76" s="34"/>
      <c r="AA76" s="34"/>
      <c r="AB76" s="34"/>
      <c r="AC76" s="36"/>
      <c r="AD76" s="36"/>
      <c r="AE76" s="40"/>
      <c r="AF76" s="52"/>
      <c r="AG76" s="54"/>
      <c r="AH76" s="54"/>
      <c r="AI76" s="54"/>
      <c r="AJ76" s="54"/>
      <c r="AK76" s="54"/>
      <c r="AL76" s="54"/>
      <c r="AP76" s="63" t="str">
        <f>IF(D76&lt;&gt;"",CONCATENATE(TEXT(B76,"00"),VLOOKUP(C76,Auxiliar_Listas!$C$76:$D$119,2,0),D76,TEXT(E76,"0000"),Auxiliar_Formulas!L46,G76&amp;REPT(" ",12-LEN(G76)),TEXT(H76,"0000"),TEXT(I76,"00000000000"),J76&amp;REPT(" ",40-LEN(J76)),K76&amp;REPT(" ",40-LEN(K76)),TEXT(L76,"0000000000000")&amp;TEXT(M76,"00"),TEXT(N76,"0000000000000")&amp;TEXT(O76,"00"),(REPT("0",13-LEN(P76))&amp;P76)&amp;TEXT(Q76,"00"),(REPT("0",13-LEN(S76))&amp;S76)&amp;TEXT(T76,"00"),TEXT(U76,"000000"),TEXT(V76,"000000"),TEXT(VLOOKUP(W76,Auxiliar_Listas!$F$76:$G$82,2,0),"00"),X76,TEXT(VLOOKUP(Y76,Auxiliar_Listas!$J$75:$K$76,2,0),"000"),VLOOKUP(Z76,Auxiliar_Listas!$J$81:$K$82,2,0),REPT("0",11-LEN(AA76))&amp;AA76,REPT(" ",50),TEXT(AC76,"000"),REPT("0",14-LEN(AD76))&amp;AD76,TEXT(VLOOKUP(AE76,Auxiliar_Listas!$J$88:$K$95,2,0),"00"),AF76&amp;REPT(" ",20-LEN(AF76)),"*"),"")</f>
        <v/>
      </c>
    </row>
    <row r="77" spans="2:42" ht="30" customHeight="1" x14ac:dyDescent="0.25">
      <c r="B77" s="33">
        <v>3</v>
      </c>
      <c r="C77" s="40"/>
      <c r="D77" s="34"/>
      <c r="E77" s="35"/>
      <c r="F77" s="35"/>
      <c r="G77" s="34"/>
      <c r="H77" s="35"/>
      <c r="I77" s="36"/>
      <c r="J77" s="34"/>
      <c r="K77" s="34"/>
      <c r="L77" s="34"/>
      <c r="M77" s="37"/>
      <c r="N77" s="34"/>
      <c r="O77" s="37"/>
      <c r="P77" s="34"/>
      <c r="Q77" s="37"/>
      <c r="R77" s="67" t="str">
        <f t="shared" si="0"/>
        <v>Ok</v>
      </c>
      <c r="S77" s="34"/>
      <c r="T77" s="37"/>
      <c r="U77" s="34"/>
      <c r="V77" s="34"/>
      <c r="W77" s="38"/>
      <c r="X77" s="67" t="str">
        <f>IF(W77=Auxiliar_Listas!$F$77,"RG 2226/07 ","00")</f>
        <v>00</v>
      </c>
      <c r="Y77" s="39"/>
      <c r="Z77" s="34"/>
      <c r="AA77" s="34"/>
      <c r="AB77" s="34"/>
      <c r="AC77" s="36"/>
      <c r="AD77" s="36"/>
      <c r="AE77" s="40"/>
      <c r="AF77" s="52"/>
      <c r="AG77" s="54"/>
      <c r="AH77" s="54"/>
      <c r="AI77" s="54"/>
      <c r="AJ77" s="54"/>
      <c r="AK77" s="54"/>
      <c r="AL77" s="54"/>
      <c r="AP77" s="63" t="str">
        <f>IF(D77&lt;&gt;"",CONCATENATE(TEXT(B77,"00"),VLOOKUP(C77,Auxiliar_Listas!$C$76:$D$119,2,0),D77,TEXT(E77,"0000"),Auxiliar_Formulas!L47,G77&amp;REPT(" ",12-LEN(G77)),TEXT(H77,"0000"),TEXT(I77,"00000000000"),J77&amp;REPT(" ",40-LEN(J77)),K77&amp;REPT(" ",40-LEN(K77)),TEXT(L77,"0000000000000")&amp;TEXT(M77,"00"),TEXT(N77,"0000000000000")&amp;TEXT(O77,"00"),(REPT("0",13-LEN(P77))&amp;P77)&amp;TEXT(Q77,"00"),(REPT("0",13-LEN(S77))&amp;S77)&amp;TEXT(T77,"00"),TEXT(U77,"000000"),TEXT(V77,"000000"),TEXT(VLOOKUP(W77,Auxiliar_Listas!$F$76:$G$82,2,0),"00"),X77,TEXT(VLOOKUP(Y77,Auxiliar_Listas!$J$75:$K$76,2,0),"000"),VLOOKUP(Z77,Auxiliar_Listas!$J$81:$K$82,2,0),REPT("0",11-LEN(AA77))&amp;AA77,REPT(" ",50),TEXT(AC77,"000"),REPT("0",14-LEN(AD77))&amp;AD77,TEXT(VLOOKUP(AE77,Auxiliar_Listas!$J$88:$K$95,2,0),"00"),AF77&amp;REPT(" ",20-LEN(AF77)),"*"),"")</f>
        <v/>
      </c>
    </row>
    <row r="78" spans="2:42" ht="30" customHeight="1" x14ac:dyDescent="0.25">
      <c r="B78" s="33">
        <v>3</v>
      </c>
      <c r="C78" s="40"/>
      <c r="D78" s="34"/>
      <c r="E78" s="35"/>
      <c r="F78" s="35"/>
      <c r="G78" s="34"/>
      <c r="H78" s="35"/>
      <c r="I78" s="36"/>
      <c r="J78" s="34"/>
      <c r="K78" s="34"/>
      <c r="L78" s="34"/>
      <c r="M78" s="37"/>
      <c r="N78" s="34"/>
      <c r="O78" s="37"/>
      <c r="P78" s="34"/>
      <c r="Q78" s="37"/>
      <c r="R78" s="67" t="str">
        <f t="shared" si="0"/>
        <v>Ok</v>
      </c>
      <c r="S78" s="34"/>
      <c r="T78" s="37"/>
      <c r="U78" s="34"/>
      <c r="V78" s="34"/>
      <c r="W78" s="38"/>
      <c r="X78" s="67" t="str">
        <f>IF(W78=Auxiliar_Listas!$F$77,"RG 2226/07 ","00")</f>
        <v>00</v>
      </c>
      <c r="Y78" s="39"/>
      <c r="Z78" s="34"/>
      <c r="AA78" s="34"/>
      <c r="AB78" s="34"/>
      <c r="AC78" s="36"/>
      <c r="AD78" s="36"/>
      <c r="AE78" s="40"/>
      <c r="AF78" s="52"/>
      <c r="AG78" s="54"/>
      <c r="AH78" s="54"/>
      <c r="AI78" s="54"/>
      <c r="AJ78" s="54"/>
      <c r="AK78" s="54"/>
      <c r="AL78" s="54"/>
      <c r="AP78" s="63" t="str">
        <f>IF(D78&lt;&gt;"",CONCATENATE(TEXT(B78,"00"),VLOOKUP(C78,Auxiliar_Listas!$C$76:$D$119,2,0),D78,TEXT(E78,"0000"),Auxiliar_Formulas!L48,G78&amp;REPT(" ",12-LEN(G78)),TEXT(H78,"0000"),TEXT(I78,"00000000000"),J78&amp;REPT(" ",40-LEN(J78)),K78&amp;REPT(" ",40-LEN(K78)),TEXT(L78,"0000000000000")&amp;TEXT(M78,"00"),TEXT(N78,"0000000000000")&amp;TEXT(O78,"00"),(REPT("0",13-LEN(P78))&amp;P78)&amp;TEXT(Q78,"00"),(REPT("0",13-LEN(S78))&amp;S78)&amp;TEXT(T78,"00"),TEXT(U78,"000000"),TEXT(V78,"000000"),TEXT(VLOOKUP(W78,Auxiliar_Listas!$F$76:$G$82,2,0),"00"),X78,TEXT(VLOOKUP(Y78,Auxiliar_Listas!$J$75:$K$76,2,0),"000"),VLOOKUP(Z78,Auxiliar_Listas!$J$81:$K$82,2,0),REPT("0",11-LEN(AA78))&amp;AA78,REPT(" ",50),TEXT(AC78,"000"),REPT("0",14-LEN(AD78))&amp;AD78,TEXT(VLOOKUP(AE78,Auxiliar_Listas!$J$88:$K$95,2,0),"00"),AF78&amp;REPT(" ",20-LEN(AF78)),"*"),"")</f>
        <v/>
      </c>
    </row>
    <row r="79" spans="2:42" ht="30" customHeight="1" x14ac:dyDescent="0.25">
      <c r="B79" s="33">
        <v>3</v>
      </c>
      <c r="C79" s="40"/>
      <c r="D79" s="34"/>
      <c r="E79" s="35"/>
      <c r="F79" s="35"/>
      <c r="G79" s="34"/>
      <c r="H79" s="35"/>
      <c r="I79" s="36"/>
      <c r="J79" s="34"/>
      <c r="K79" s="34"/>
      <c r="L79" s="34"/>
      <c r="M79" s="37"/>
      <c r="N79" s="34"/>
      <c r="O79" s="37"/>
      <c r="P79" s="34"/>
      <c r="Q79" s="37"/>
      <c r="R79" s="67" t="str">
        <f t="shared" si="0"/>
        <v>Ok</v>
      </c>
      <c r="S79" s="34"/>
      <c r="T79" s="37"/>
      <c r="U79" s="34"/>
      <c r="V79" s="34"/>
      <c r="W79" s="38"/>
      <c r="X79" s="67" t="str">
        <f>IF(W79=Auxiliar_Listas!$F$77,"RG 2226/07 ","00")</f>
        <v>00</v>
      </c>
      <c r="Y79" s="39"/>
      <c r="Z79" s="34"/>
      <c r="AA79" s="34"/>
      <c r="AB79" s="34"/>
      <c r="AC79" s="36"/>
      <c r="AD79" s="36"/>
      <c r="AE79" s="40"/>
      <c r="AF79" s="52"/>
      <c r="AG79" s="54"/>
      <c r="AH79" s="54"/>
      <c r="AI79" s="54"/>
      <c r="AJ79" s="54"/>
      <c r="AK79" s="54"/>
      <c r="AL79" s="54"/>
      <c r="AP79" s="63" t="str">
        <f>IF(D79&lt;&gt;"",CONCATENATE(TEXT(B79,"00"),VLOOKUP(C79,Auxiliar_Listas!$C$76:$D$119,2,0),D79,TEXT(E79,"0000"),Auxiliar_Formulas!L49,G79&amp;REPT(" ",12-LEN(G79)),TEXT(H79,"0000"),TEXT(I79,"00000000000"),J79&amp;REPT(" ",40-LEN(J79)),K79&amp;REPT(" ",40-LEN(K79)),TEXT(L79,"0000000000000")&amp;TEXT(M79,"00"),TEXT(N79,"0000000000000")&amp;TEXT(O79,"00"),(REPT("0",13-LEN(P79))&amp;P79)&amp;TEXT(Q79,"00"),(REPT("0",13-LEN(S79))&amp;S79)&amp;TEXT(T79,"00"),TEXT(U79,"000000"),TEXT(V79,"000000"),TEXT(VLOOKUP(W79,Auxiliar_Listas!$F$76:$G$82,2,0),"00"),X79,TEXT(VLOOKUP(Y79,Auxiliar_Listas!$J$75:$K$76,2,0),"000"),VLOOKUP(Z79,Auxiliar_Listas!$J$81:$K$82,2,0),REPT("0",11-LEN(AA79))&amp;AA79,REPT(" ",50),TEXT(AC79,"000"),REPT("0",14-LEN(AD79))&amp;AD79,TEXT(VLOOKUP(AE79,Auxiliar_Listas!$J$88:$K$95,2,0),"00"),AF79&amp;REPT(" ",20-LEN(AF79)),"*"),"")</f>
        <v/>
      </c>
    </row>
    <row r="80" spans="2:42" ht="30" customHeight="1" x14ac:dyDescent="0.25">
      <c r="B80" s="33">
        <v>3</v>
      </c>
      <c r="C80" s="40"/>
      <c r="D80" s="34"/>
      <c r="E80" s="35"/>
      <c r="F80" s="35"/>
      <c r="G80" s="34"/>
      <c r="H80" s="35"/>
      <c r="I80" s="36"/>
      <c r="J80" s="34"/>
      <c r="K80" s="34"/>
      <c r="L80" s="34"/>
      <c r="M80" s="37"/>
      <c r="N80" s="34"/>
      <c r="O80" s="37"/>
      <c r="P80" s="34"/>
      <c r="Q80" s="37"/>
      <c r="R80" s="67" t="str">
        <f t="shared" si="0"/>
        <v>Ok</v>
      </c>
      <c r="S80" s="34"/>
      <c r="T80" s="37"/>
      <c r="U80" s="34"/>
      <c r="V80" s="34"/>
      <c r="W80" s="38"/>
      <c r="X80" s="67" t="str">
        <f>IF(W80=Auxiliar_Listas!$F$77,"RG 2226/07 ","00")</f>
        <v>00</v>
      </c>
      <c r="Y80" s="39"/>
      <c r="Z80" s="34"/>
      <c r="AA80" s="34"/>
      <c r="AB80" s="34"/>
      <c r="AC80" s="36"/>
      <c r="AD80" s="36"/>
      <c r="AE80" s="40"/>
      <c r="AF80" s="52"/>
      <c r="AG80" s="54"/>
      <c r="AH80" s="54"/>
      <c r="AI80" s="54"/>
      <c r="AJ80" s="54"/>
      <c r="AK80" s="54"/>
      <c r="AL80" s="54"/>
      <c r="AP80" s="63" t="str">
        <f>IF(D80&lt;&gt;"",CONCATENATE(TEXT(B80,"00"),VLOOKUP(C80,Auxiliar_Listas!$C$76:$D$119,2,0),D80,TEXT(E80,"0000"),Auxiliar_Formulas!L50,G80&amp;REPT(" ",12-LEN(G80)),TEXT(H80,"0000"),TEXT(I80,"00000000000"),J80&amp;REPT(" ",40-LEN(J80)),K80&amp;REPT(" ",40-LEN(K80)),TEXT(L80,"0000000000000")&amp;TEXT(M80,"00"),TEXT(N80,"0000000000000")&amp;TEXT(O80,"00"),(REPT("0",13-LEN(P80))&amp;P80)&amp;TEXT(Q80,"00"),(REPT("0",13-LEN(S80))&amp;S80)&amp;TEXT(T80,"00"),TEXT(U80,"000000"),TEXT(V80,"000000"),TEXT(VLOOKUP(W80,Auxiliar_Listas!$F$76:$G$82,2,0),"00"),X80,TEXT(VLOOKUP(Y80,Auxiliar_Listas!$J$75:$K$76,2,0),"000"),VLOOKUP(Z80,Auxiliar_Listas!$J$81:$K$82,2,0),REPT("0",11-LEN(AA80))&amp;AA80,REPT(" ",50),TEXT(AC80,"000"),REPT("0",14-LEN(AD80))&amp;AD80,TEXT(VLOOKUP(AE80,Auxiliar_Listas!$J$88:$K$95,2,0),"00"),AF80&amp;REPT(" ",20-LEN(AF80)),"*"),"")</f>
        <v/>
      </c>
    </row>
    <row r="81" spans="2:42" ht="30" customHeight="1" x14ac:dyDescent="0.25">
      <c r="B81" s="33">
        <v>3</v>
      </c>
      <c r="C81" s="40"/>
      <c r="D81" s="34"/>
      <c r="E81" s="35"/>
      <c r="F81" s="35"/>
      <c r="G81" s="34"/>
      <c r="H81" s="35"/>
      <c r="I81" s="36"/>
      <c r="J81" s="34"/>
      <c r="K81" s="34"/>
      <c r="L81" s="34"/>
      <c r="M81" s="37"/>
      <c r="N81" s="34"/>
      <c r="O81" s="37"/>
      <c r="P81" s="34"/>
      <c r="Q81" s="37"/>
      <c r="R81" s="67" t="str">
        <f t="shared" si="0"/>
        <v>Ok</v>
      </c>
      <c r="S81" s="34"/>
      <c r="T81" s="37"/>
      <c r="U81" s="34"/>
      <c r="V81" s="34"/>
      <c r="W81" s="38"/>
      <c r="X81" s="67" t="str">
        <f>IF(W81=Auxiliar_Listas!$F$77,"RG 2226/07 ","00")</f>
        <v>00</v>
      </c>
      <c r="Y81" s="39"/>
      <c r="Z81" s="34"/>
      <c r="AA81" s="34"/>
      <c r="AB81" s="34"/>
      <c r="AC81" s="36"/>
      <c r="AD81" s="36"/>
      <c r="AE81" s="40"/>
      <c r="AF81" s="52"/>
      <c r="AG81" s="54"/>
      <c r="AH81" s="54"/>
      <c r="AI81" s="54"/>
      <c r="AJ81" s="54"/>
      <c r="AK81" s="54"/>
      <c r="AL81" s="54"/>
      <c r="AP81" s="63" t="str">
        <f>IF(D81&lt;&gt;"",CONCATENATE(TEXT(B81,"00"),VLOOKUP(C81,Auxiliar_Listas!$C$76:$D$119,2,0),D81,TEXT(E81,"0000"),Auxiliar_Formulas!L51,G81&amp;REPT(" ",12-LEN(G81)),TEXT(H81,"0000"),TEXT(I81,"00000000000"),J81&amp;REPT(" ",40-LEN(J81)),K81&amp;REPT(" ",40-LEN(K81)),TEXT(L81,"0000000000000")&amp;TEXT(M81,"00"),TEXT(N81,"0000000000000")&amp;TEXT(O81,"00"),(REPT("0",13-LEN(P81))&amp;P81)&amp;TEXT(Q81,"00"),(REPT("0",13-LEN(S81))&amp;S81)&amp;TEXT(T81,"00"),TEXT(U81,"000000"),TEXT(V81,"000000"),TEXT(VLOOKUP(W81,Auxiliar_Listas!$F$76:$G$82,2,0),"00"),X81,TEXT(VLOOKUP(Y81,Auxiliar_Listas!$J$75:$K$76,2,0),"000"),VLOOKUP(Z81,Auxiliar_Listas!$J$81:$K$82,2,0),REPT("0",11-LEN(AA81))&amp;AA81,REPT(" ",50),TEXT(AC81,"000"),REPT("0",14-LEN(AD81))&amp;AD81,TEXT(VLOOKUP(AE81,Auxiliar_Listas!$J$88:$K$95,2,0),"00"),AF81&amp;REPT(" ",20-LEN(AF81)),"*"),"")</f>
        <v/>
      </c>
    </row>
    <row r="82" spans="2:42" ht="30" customHeight="1" x14ac:dyDescent="0.25">
      <c r="B82" s="33">
        <v>3</v>
      </c>
      <c r="C82" s="40"/>
      <c r="D82" s="34"/>
      <c r="E82" s="35"/>
      <c r="F82" s="35"/>
      <c r="G82" s="34"/>
      <c r="H82" s="35"/>
      <c r="I82" s="36"/>
      <c r="J82" s="34"/>
      <c r="K82" s="34"/>
      <c r="L82" s="34"/>
      <c r="M82" s="37"/>
      <c r="N82" s="34"/>
      <c r="O82" s="37"/>
      <c r="P82" s="34"/>
      <c r="Q82" s="37"/>
      <c r="R82" s="67" t="str">
        <f t="shared" si="0"/>
        <v>Ok</v>
      </c>
      <c r="S82" s="34"/>
      <c r="T82" s="37"/>
      <c r="U82" s="34"/>
      <c r="V82" s="34"/>
      <c r="W82" s="38"/>
      <c r="X82" s="67" t="str">
        <f>IF(W82=Auxiliar_Listas!$F$77,"RG 2226/07 ","00")</f>
        <v>00</v>
      </c>
      <c r="Y82" s="39"/>
      <c r="Z82" s="34"/>
      <c r="AA82" s="34"/>
      <c r="AB82" s="34"/>
      <c r="AC82" s="36"/>
      <c r="AD82" s="36"/>
      <c r="AE82" s="40"/>
      <c r="AF82" s="52"/>
      <c r="AG82" s="54"/>
      <c r="AH82" s="54"/>
      <c r="AI82" s="54"/>
      <c r="AJ82" s="54"/>
      <c r="AK82" s="54"/>
      <c r="AL82" s="54"/>
      <c r="AP82" s="63" t="str">
        <f>IF(D82&lt;&gt;"",CONCATENATE(TEXT(B82,"00"),VLOOKUP(C82,Auxiliar_Listas!$C$76:$D$119,2,0),D82,TEXT(E82,"0000"),Auxiliar_Formulas!L52,G82&amp;REPT(" ",12-LEN(G82)),TEXT(H82,"0000"),TEXT(I82,"00000000000"),J82&amp;REPT(" ",40-LEN(J82)),K82&amp;REPT(" ",40-LEN(K82)),TEXT(L82,"0000000000000")&amp;TEXT(M82,"00"),TEXT(N82,"0000000000000")&amp;TEXT(O82,"00"),(REPT("0",13-LEN(P82))&amp;P82)&amp;TEXT(Q82,"00"),(REPT("0",13-LEN(S82))&amp;S82)&amp;TEXT(T82,"00"),TEXT(U82,"000000"),TEXT(V82,"000000"),TEXT(VLOOKUP(W82,Auxiliar_Listas!$F$76:$G$82,2,0),"00"),X82,TEXT(VLOOKUP(Y82,Auxiliar_Listas!$J$75:$K$76,2,0),"000"),VLOOKUP(Z82,Auxiliar_Listas!$J$81:$K$82,2,0),REPT("0",11-LEN(AA82))&amp;AA82,REPT(" ",50),TEXT(AC82,"000"),REPT("0",14-LEN(AD82))&amp;AD82,TEXT(VLOOKUP(AE82,Auxiliar_Listas!$J$88:$K$95,2,0),"00"),AF82&amp;REPT(" ",20-LEN(AF82)),"*"),"")</f>
        <v/>
      </c>
    </row>
    <row r="83" spans="2:42" ht="30" customHeight="1" x14ac:dyDescent="0.25">
      <c r="B83" s="33">
        <v>3</v>
      </c>
      <c r="C83" s="40"/>
      <c r="D83" s="34"/>
      <c r="E83" s="35"/>
      <c r="F83" s="35"/>
      <c r="G83" s="34"/>
      <c r="H83" s="35"/>
      <c r="I83" s="36"/>
      <c r="J83" s="34"/>
      <c r="K83" s="34"/>
      <c r="L83" s="34"/>
      <c r="M83" s="37"/>
      <c r="N83" s="34"/>
      <c r="O83" s="37"/>
      <c r="P83" s="34"/>
      <c r="Q83" s="37"/>
      <c r="R83" s="67" t="str">
        <f t="shared" si="0"/>
        <v>Ok</v>
      </c>
      <c r="S83" s="34"/>
      <c r="T83" s="37"/>
      <c r="U83" s="34"/>
      <c r="V83" s="34"/>
      <c r="W83" s="38"/>
      <c r="X83" s="67" t="str">
        <f>IF(W83=Auxiliar_Listas!$F$77,"RG 2226/07 ","00")</f>
        <v>00</v>
      </c>
      <c r="Y83" s="39"/>
      <c r="Z83" s="34"/>
      <c r="AA83" s="34"/>
      <c r="AB83" s="34"/>
      <c r="AC83" s="36"/>
      <c r="AD83" s="36"/>
      <c r="AE83" s="40"/>
      <c r="AF83" s="52"/>
      <c r="AG83" s="54"/>
      <c r="AH83" s="54"/>
      <c r="AI83" s="54"/>
      <c r="AJ83" s="54"/>
      <c r="AK83" s="54"/>
      <c r="AL83" s="54"/>
      <c r="AP83" s="63" t="str">
        <f>IF(D83&lt;&gt;"",CONCATENATE(TEXT(B83,"00"),VLOOKUP(C83,Auxiliar_Listas!$C$76:$D$119,2,0),D83,TEXT(E83,"0000"),Auxiliar_Formulas!L53,G83&amp;REPT(" ",12-LEN(G83)),TEXT(H83,"0000"),TEXT(I83,"00000000000"),J83&amp;REPT(" ",40-LEN(J83)),K83&amp;REPT(" ",40-LEN(K83)),TEXT(L83,"0000000000000")&amp;TEXT(M83,"00"),TEXT(N83,"0000000000000")&amp;TEXT(O83,"00"),(REPT("0",13-LEN(P83))&amp;P83)&amp;TEXT(Q83,"00"),(REPT("0",13-LEN(S83))&amp;S83)&amp;TEXT(T83,"00"),TEXT(U83,"000000"),TEXT(V83,"000000"),TEXT(VLOOKUP(W83,Auxiliar_Listas!$F$76:$G$82,2,0),"00"),X83,TEXT(VLOOKUP(Y83,Auxiliar_Listas!$J$75:$K$76,2,0),"000"),VLOOKUP(Z83,Auxiliar_Listas!$J$81:$K$82,2,0),REPT("0",11-LEN(AA83))&amp;AA83,REPT(" ",50),TEXT(AC83,"000"),REPT("0",14-LEN(AD83))&amp;AD83,TEXT(VLOOKUP(AE83,Auxiliar_Listas!$J$88:$K$95,2,0),"00"),AF83&amp;REPT(" ",20-LEN(AF83)),"*"),"")</f>
        <v/>
      </c>
    </row>
    <row r="84" spans="2:42" ht="30" customHeight="1" x14ac:dyDescent="0.25">
      <c r="B84" s="33">
        <v>3</v>
      </c>
      <c r="C84" s="40"/>
      <c r="D84" s="34"/>
      <c r="E84" s="35"/>
      <c r="F84" s="35"/>
      <c r="G84" s="34"/>
      <c r="H84" s="35"/>
      <c r="I84" s="36"/>
      <c r="J84" s="34"/>
      <c r="K84" s="34"/>
      <c r="L84" s="34"/>
      <c r="M84" s="37"/>
      <c r="N84" s="34"/>
      <c r="O84" s="37"/>
      <c r="P84" s="34"/>
      <c r="Q84" s="37"/>
      <c r="R84" s="67" t="str">
        <f t="shared" si="0"/>
        <v>Ok</v>
      </c>
      <c r="S84" s="34"/>
      <c r="T84" s="37"/>
      <c r="U84" s="34"/>
      <c r="V84" s="34"/>
      <c r="W84" s="38"/>
      <c r="X84" s="67" t="str">
        <f>IF(W84=Auxiliar_Listas!$F$77,"RG 2226/07 ","00")</f>
        <v>00</v>
      </c>
      <c r="Y84" s="39"/>
      <c r="Z84" s="34"/>
      <c r="AA84" s="34"/>
      <c r="AB84" s="34"/>
      <c r="AC84" s="36"/>
      <c r="AD84" s="36"/>
      <c r="AE84" s="40"/>
      <c r="AF84" s="52"/>
      <c r="AG84" s="54"/>
      <c r="AH84" s="54"/>
      <c r="AI84" s="54"/>
      <c r="AJ84" s="54"/>
      <c r="AK84" s="54"/>
      <c r="AL84" s="54"/>
      <c r="AP84" s="63" t="str">
        <f>IF(D84&lt;&gt;"",CONCATENATE(TEXT(B84,"00"),VLOOKUP(C84,Auxiliar_Listas!$C$76:$D$119,2,0),D84,TEXT(E84,"0000"),Auxiliar_Formulas!L54,G84&amp;REPT(" ",12-LEN(G84)),TEXT(H84,"0000"),TEXT(I84,"00000000000"),J84&amp;REPT(" ",40-LEN(J84)),K84&amp;REPT(" ",40-LEN(K84)),TEXT(L84,"0000000000000")&amp;TEXT(M84,"00"),TEXT(N84,"0000000000000")&amp;TEXT(O84,"00"),(REPT("0",13-LEN(P84))&amp;P84)&amp;TEXT(Q84,"00"),(REPT("0",13-LEN(S84))&amp;S84)&amp;TEXT(T84,"00"),TEXT(U84,"000000"),TEXT(V84,"000000"),TEXT(VLOOKUP(W84,Auxiliar_Listas!$F$76:$G$82,2,0),"00"),X84,TEXT(VLOOKUP(Y84,Auxiliar_Listas!$J$75:$K$76,2,0),"000"),VLOOKUP(Z84,Auxiliar_Listas!$J$81:$K$82,2,0),REPT("0",11-LEN(AA84))&amp;AA84,REPT(" ",50),TEXT(AC84,"000"),REPT("0",14-LEN(AD84))&amp;AD84,TEXT(VLOOKUP(AE84,Auxiliar_Listas!$J$88:$K$95,2,0),"00"),AF84&amp;REPT(" ",20-LEN(AF84)),"*"),"")</f>
        <v/>
      </c>
    </row>
    <row r="85" spans="2:42" ht="30" customHeight="1" x14ac:dyDescent="0.25">
      <c r="B85" s="33">
        <v>3</v>
      </c>
      <c r="C85" s="40"/>
      <c r="D85" s="34"/>
      <c r="E85" s="35"/>
      <c r="F85" s="35"/>
      <c r="G85" s="34"/>
      <c r="H85" s="35"/>
      <c r="I85" s="36"/>
      <c r="J85" s="34"/>
      <c r="K85" s="34"/>
      <c r="L85" s="34"/>
      <c r="M85" s="37"/>
      <c r="N85" s="34"/>
      <c r="O85" s="37"/>
      <c r="P85" s="34"/>
      <c r="Q85" s="37"/>
      <c r="R85" s="67" t="str">
        <f t="shared" si="0"/>
        <v>Ok</v>
      </c>
      <c r="S85" s="34"/>
      <c r="T85" s="37"/>
      <c r="U85" s="34"/>
      <c r="V85" s="34"/>
      <c r="W85" s="38"/>
      <c r="X85" s="67" t="str">
        <f>IF(W85=Auxiliar_Listas!$F$77,"RG 2226/07 ","00")</f>
        <v>00</v>
      </c>
      <c r="Y85" s="39"/>
      <c r="Z85" s="34"/>
      <c r="AA85" s="34"/>
      <c r="AB85" s="34"/>
      <c r="AC85" s="36"/>
      <c r="AD85" s="36"/>
      <c r="AE85" s="40"/>
      <c r="AF85" s="52"/>
      <c r="AG85" s="54"/>
      <c r="AH85" s="54"/>
      <c r="AI85" s="54"/>
      <c r="AJ85" s="54"/>
      <c r="AK85" s="54"/>
      <c r="AL85" s="54"/>
      <c r="AP85" s="63" t="str">
        <f>IF(D85&lt;&gt;"",CONCATENATE(TEXT(B85,"00"),VLOOKUP(C85,Auxiliar_Listas!$C$76:$D$119,2,0),D85,TEXT(E85,"0000"),Auxiliar_Formulas!L55,G85&amp;REPT(" ",12-LEN(G85)),TEXT(H85,"0000"),TEXT(I85,"00000000000"),J85&amp;REPT(" ",40-LEN(J85)),K85&amp;REPT(" ",40-LEN(K85)),TEXT(L85,"0000000000000")&amp;TEXT(M85,"00"),TEXT(N85,"0000000000000")&amp;TEXT(O85,"00"),(REPT("0",13-LEN(P85))&amp;P85)&amp;TEXT(Q85,"00"),(REPT("0",13-LEN(S85))&amp;S85)&amp;TEXT(T85,"00"),TEXT(U85,"000000"),TEXT(V85,"000000"),TEXT(VLOOKUP(W85,Auxiliar_Listas!$F$76:$G$82,2,0),"00"),X85,TEXT(VLOOKUP(Y85,Auxiliar_Listas!$J$75:$K$76,2,0),"000"),VLOOKUP(Z85,Auxiliar_Listas!$J$81:$K$82,2,0),REPT("0",11-LEN(AA85))&amp;AA85,REPT(" ",50),TEXT(AC85,"000"),REPT("0",14-LEN(AD85))&amp;AD85,TEXT(VLOOKUP(AE85,Auxiliar_Listas!$J$88:$K$95,2,0),"00"),AF85&amp;REPT(" ",20-LEN(AF85)),"*"),"")</f>
        <v/>
      </c>
    </row>
    <row r="86" spans="2:42" ht="30" customHeight="1" x14ac:dyDescent="0.25">
      <c r="B86" s="33">
        <v>3</v>
      </c>
      <c r="C86" s="40"/>
      <c r="D86" s="34"/>
      <c r="E86" s="35"/>
      <c r="F86" s="35"/>
      <c r="G86" s="34"/>
      <c r="H86" s="35"/>
      <c r="I86" s="36"/>
      <c r="J86" s="34"/>
      <c r="K86" s="34"/>
      <c r="L86" s="34"/>
      <c r="M86" s="37"/>
      <c r="N86" s="34"/>
      <c r="O86" s="37"/>
      <c r="P86" s="34"/>
      <c r="Q86" s="37"/>
      <c r="R86" s="67" t="str">
        <f t="shared" si="0"/>
        <v>Ok</v>
      </c>
      <c r="S86" s="34"/>
      <c r="T86" s="37"/>
      <c r="U86" s="34"/>
      <c r="V86" s="34"/>
      <c r="W86" s="38"/>
      <c r="X86" s="67" t="str">
        <f>IF(W86=Auxiliar_Listas!$F$77,"RG 2226/07 ","00")</f>
        <v>00</v>
      </c>
      <c r="Y86" s="39"/>
      <c r="Z86" s="34"/>
      <c r="AA86" s="34"/>
      <c r="AB86" s="34"/>
      <c r="AC86" s="36"/>
      <c r="AD86" s="36"/>
      <c r="AE86" s="40"/>
      <c r="AF86" s="52"/>
      <c r="AG86" s="54"/>
      <c r="AH86" s="54"/>
      <c r="AI86" s="54"/>
      <c r="AJ86" s="54"/>
      <c r="AK86" s="54"/>
      <c r="AL86" s="54"/>
      <c r="AP86" s="63" t="str">
        <f>IF(D86&lt;&gt;"",CONCATENATE(TEXT(B86,"00"),VLOOKUP(C86,Auxiliar_Listas!$C$76:$D$119,2,0),D86,TEXT(E86,"0000"),Auxiliar_Formulas!L56,G86&amp;REPT(" ",12-LEN(G86)),TEXT(H86,"0000"),TEXT(I86,"00000000000"),J86&amp;REPT(" ",40-LEN(J86)),K86&amp;REPT(" ",40-LEN(K86)),TEXT(L86,"0000000000000")&amp;TEXT(M86,"00"),TEXT(N86,"0000000000000")&amp;TEXT(O86,"00"),(REPT("0",13-LEN(P86))&amp;P86)&amp;TEXT(Q86,"00"),(REPT("0",13-LEN(S86))&amp;S86)&amp;TEXT(T86,"00"),TEXT(U86,"000000"),TEXT(V86,"000000"),TEXT(VLOOKUP(W86,Auxiliar_Listas!$F$76:$G$82,2,0),"00"),X86,TEXT(VLOOKUP(Y86,Auxiliar_Listas!$J$75:$K$76,2,0),"000"),VLOOKUP(Z86,Auxiliar_Listas!$J$81:$K$82,2,0),REPT("0",11-LEN(AA86))&amp;AA86,REPT(" ",50),TEXT(AC86,"000"),REPT("0",14-LEN(AD86))&amp;AD86,TEXT(VLOOKUP(AE86,Auxiliar_Listas!$J$88:$K$95,2,0),"00"),AF86&amp;REPT(" ",20-LEN(AF86)),"*"),"")</f>
        <v/>
      </c>
    </row>
    <row r="87" spans="2:42" ht="30" customHeight="1" x14ac:dyDescent="0.25">
      <c r="B87" s="33">
        <v>3</v>
      </c>
      <c r="C87" s="40"/>
      <c r="D87" s="34"/>
      <c r="E87" s="35"/>
      <c r="F87" s="35"/>
      <c r="G87" s="34"/>
      <c r="H87" s="35"/>
      <c r="I87" s="36"/>
      <c r="J87" s="34"/>
      <c r="K87" s="34"/>
      <c r="L87" s="34"/>
      <c r="M87" s="37"/>
      <c r="N87" s="34"/>
      <c r="O87" s="37"/>
      <c r="P87" s="34"/>
      <c r="Q87" s="37"/>
      <c r="R87" s="67" t="str">
        <f t="shared" si="0"/>
        <v>Ok</v>
      </c>
      <c r="S87" s="34"/>
      <c r="T87" s="37"/>
      <c r="U87" s="34"/>
      <c r="V87" s="34"/>
      <c r="W87" s="38"/>
      <c r="X87" s="67" t="str">
        <f>IF(W87=Auxiliar_Listas!$F$77,"RG 2226/07 ","00")</f>
        <v>00</v>
      </c>
      <c r="Y87" s="39"/>
      <c r="Z87" s="34"/>
      <c r="AA87" s="34"/>
      <c r="AB87" s="34"/>
      <c r="AC87" s="36"/>
      <c r="AD87" s="36"/>
      <c r="AE87" s="40"/>
      <c r="AF87" s="52"/>
      <c r="AG87" s="54"/>
      <c r="AH87" s="54"/>
      <c r="AI87" s="54"/>
      <c r="AJ87" s="54"/>
      <c r="AK87" s="54"/>
      <c r="AL87" s="54"/>
      <c r="AP87" s="63" t="str">
        <f>IF(D87&lt;&gt;"",CONCATENATE(TEXT(B87,"00"),VLOOKUP(C87,Auxiliar_Listas!$C$76:$D$119,2,0),D87,TEXT(E87,"0000"),Auxiliar_Formulas!L57,G87&amp;REPT(" ",12-LEN(G87)),TEXT(H87,"0000"),TEXT(I87,"00000000000"),J87&amp;REPT(" ",40-LEN(J87)),K87&amp;REPT(" ",40-LEN(K87)),TEXT(L87,"0000000000000")&amp;TEXT(M87,"00"),TEXT(N87,"0000000000000")&amp;TEXT(O87,"00"),(REPT("0",13-LEN(P87))&amp;P87)&amp;TEXT(Q87,"00"),(REPT("0",13-LEN(S87))&amp;S87)&amp;TEXT(T87,"00"),TEXT(U87,"000000"),TEXT(V87,"000000"),TEXT(VLOOKUP(W87,Auxiliar_Listas!$F$76:$G$82,2,0),"00"),X87,TEXT(VLOOKUP(Y87,Auxiliar_Listas!$J$75:$K$76,2,0),"000"),VLOOKUP(Z87,Auxiliar_Listas!$J$81:$K$82,2,0),REPT("0",11-LEN(AA87))&amp;AA87,REPT(" ",50),TEXT(AC87,"000"),REPT("0",14-LEN(AD87))&amp;AD87,TEXT(VLOOKUP(AE87,Auxiliar_Listas!$J$88:$K$95,2,0),"00"),AF87&amp;REPT(" ",20-LEN(AF87)),"*"),"")</f>
        <v/>
      </c>
    </row>
    <row r="88" spans="2:42" ht="30" customHeight="1" x14ac:dyDescent="0.25">
      <c r="B88" s="33">
        <v>3</v>
      </c>
      <c r="C88" s="40"/>
      <c r="D88" s="34"/>
      <c r="E88" s="35"/>
      <c r="F88" s="35"/>
      <c r="G88" s="34"/>
      <c r="H88" s="35"/>
      <c r="I88" s="36"/>
      <c r="J88" s="34"/>
      <c r="K88" s="34"/>
      <c r="L88" s="34"/>
      <c r="M88" s="37"/>
      <c r="N88" s="34"/>
      <c r="O88" s="37"/>
      <c r="P88" s="34"/>
      <c r="Q88" s="37"/>
      <c r="R88" s="67" t="str">
        <f t="shared" si="0"/>
        <v>Ok</v>
      </c>
      <c r="S88" s="34"/>
      <c r="T88" s="37"/>
      <c r="U88" s="34"/>
      <c r="V88" s="34"/>
      <c r="W88" s="38"/>
      <c r="X88" s="67" t="str">
        <f>IF(W88=Auxiliar_Listas!$F$77,"RG 2226/07 ","00")</f>
        <v>00</v>
      </c>
      <c r="Y88" s="39"/>
      <c r="Z88" s="34"/>
      <c r="AA88" s="34"/>
      <c r="AB88" s="34"/>
      <c r="AC88" s="36"/>
      <c r="AD88" s="36"/>
      <c r="AE88" s="40"/>
      <c r="AF88" s="52"/>
      <c r="AG88" s="54"/>
      <c r="AH88" s="54"/>
      <c r="AI88" s="54"/>
      <c r="AJ88" s="54"/>
      <c r="AK88" s="54"/>
      <c r="AL88" s="54"/>
      <c r="AP88" s="63" t="str">
        <f>IF(D88&lt;&gt;"",CONCATENATE(TEXT(B88,"00"),VLOOKUP(C88,Auxiliar_Listas!$C$76:$D$119,2,0),D88,TEXT(E88,"0000"),Auxiliar_Formulas!L58,G88&amp;REPT(" ",12-LEN(G88)),TEXT(H88,"0000"),TEXT(I88,"00000000000"),J88&amp;REPT(" ",40-LEN(J88)),K88&amp;REPT(" ",40-LEN(K88)),TEXT(L88,"0000000000000")&amp;TEXT(M88,"00"),TEXT(N88,"0000000000000")&amp;TEXT(O88,"00"),(REPT("0",13-LEN(P88))&amp;P88)&amp;TEXT(Q88,"00"),(REPT("0",13-LEN(S88))&amp;S88)&amp;TEXT(T88,"00"),TEXT(U88,"000000"),TEXT(V88,"000000"),TEXT(VLOOKUP(W88,Auxiliar_Listas!$F$76:$G$82,2,0),"00"),X88,TEXT(VLOOKUP(Y88,Auxiliar_Listas!$J$75:$K$76,2,0),"000"),VLOOKUP(Z88,Auxiliar_Listas!$J$81:$K$82,2,0),REPT("0",11-LEN(AA88))&amp;AA88,REPT(" ",50),TEXT(AC88,"000"),REPT("0",14-LEN(AD88))&amp;AD88,TEXT(VLOOKUP(AE88,Auxiliar_Listas!$J$88:$K$95,2,0),"00"),AF88&amp;REPT(" ",20-LEN(AF88)),"*"),"")</f>
        <v/>
      </c>
    </row>
    <row r="89" spans="2:42" ht="30" customHeight="1" x14ac:dyDescent="0.25">
      <c r="B89" s="33">
        <v>3</v>
      </c>
      <c r="C89" s="40"/>
      <c r="D89" s="34"/>
      <c r="E89" s="35"/>
      <c r="F89" s="35"/>
      <c r="G89" s="34"/>
      <c r="H89" s="35"/>
      <c r="I89" s="36"/>
      <c r="J89" s="34"/>
      <c r="K89" s="34"/>
      <c r="L89" s="34"/>
      <c r="M89" s="37"/>
      <c r="N89" s="34"/>
      <c r="O89" s="37"/>
      <c r="P89" s="34"/>
      <c r="Q89" s="37"/>
      <c r="R89" s="67" t="str">
        <f t="shared" si="0"/>
        <v>Ok</v>
      </c>
      <c r="S89" s="34"/>
      <c r="T89" s="37"/>
      <c r="U89" s="34"/>
      <c r="V89" s="34"/>
      <c r="W89" s="38"/>
      <c r="X89" s="67" t="str">
        <f>IF(W89=Auxiliar_Listas!$F$77,"RG 2226/07 ","00")</f>
        <v>00</v>
      </c>
      <c r="Y89" s="39"/>
      <c r="Z89" s="34"/>
      <c r="AA89" s="34"/>
      <c r="AB89" s="34"/>
      <c r="AC89" s="36"/>
      <c r="AD89" s="36"/>
      <c r="AE89" s="40"/>
      <c r="AF89" s="52"/>
      <c r="AG89" s="54"/>
      <c r="AH89" s="54"/>
      <c r="AI89" s="54"/>
      <c r="AJ89" s="54"/>
      <c r="AK89" s="54"/>
      <c r="AL89" s="54"/>
      <c r="AP89" s="63" t="str">
        <f>IF(D89&lt;&gt;"",CONCATENATE(TEXT(B89,"00"),VLOOKUP(C89,Auxiliar_Listas!$C$76:$D$119,2,0),D89,TEXT(E89,"0000"),Auxiliar_Formulas!L59,G89&amp;REPT(" ",12-LEN(G89)),TEXT(H89,"0000"),TEXT(I89,"00000000000"),J89&amp;REPT(" ",40-LEN(J89)),K89&amp;REPT(" ",40-LEN(K89)),TEXT(L89,"0000000000000")&amp;TEXT(M89,"00"),TEXT(N89,"0000000000000")&amp;TEXT(O89,"00"),(REPT("0",13-LEN(P89))&amp;P89)&amp;TEXT(Q89,"00"),(REPT("0",13-LEN(S89))&amp;S89)&amp;TEXT(T89,"00"),TEXT(U89,"000000"),TEXT(V89,"000000"),TEXT(VLOOKUP(W89,Auxiliar_Listas!$F$76:$G$82,2,0),"00"),X89,TEXT(VLOOKUP(Y89,Auxiliar_Listas!$J$75:$K$76,2,0),"000"),VLOOKUP(Z89,Auxiliar_Listas!$J$81:$K$82,2,0),REPT("0",11-LEN(AA89))&amp;AA89,REPT(" ",50),TEXT(AC89,"000"),REPT("0",14-LEN(AD89))&amp;AD89,TEXT(VLOOKUP(AE89,Auxiliar_Listas!$J$88:$K$95,2,0),"00"),AF89&amp;REPT(" ",20-LEN(AF89)),"*"),"")</f>
        <v/>
      </c>
    </row>
    <row r="90" spans="2:42" ht="30" customHeight="1" x14ac:dyDescent="0.25">
      <c r="B90" s="33">
        <v>3</v>
      </c>
      <c r="C90" s="40"/>
      <c r="D90" s="34"/>
      <c r="E90" s="35"/>
      <c r="F90" s="35"/>
      <c r="G90" s="34"/>
      <c r="H90" s="35"/>
      <c r="I90" s="36"/>
      <c r="J90" s="34"/>
      <c r="K90" s="34"/>
      <c r="L90" s="34"/>
      <c r="M90" s="37"/>
      <c r="N90" s="34"/>
      <c r="O90" s="37"/>
      <c r="P90" s="34"/>
      <c r="Q90" s="37"/>
      <c r="R90" s="67" t="str">
        <f t="shared" si="0"/>
        <v>Ok</v>
      </c>
      <c r="S90" s="34"/>
      <c r="T90" s="37"/>
      <c r="U90" s="34"/>
      <c r="V90" s="34"/>
      <c r="W90" s="38"/>
      <c r="X90" s="67" t="str">
        <f>IF(W90=Auxiliar_Listas!$F$77,"RG 2226/07 ","00")</f>
        <v>00</v>
      </c>
      <c r="Y90" s="39"/>
      <c r="Z90" s="34"/>
      <c r="AA90" s="34"/>
      <c r="AB90" s="34"/>
      <c r="AC90" s="36"/>
      <c r="AD90" s="36"/>
      <c r="AE90" s="40"/>
      <c r="AF90" s="52"/>
      <c r="AG90" s="54"/>
      <c r="AH90" s="54"/>
      <c r="AI90" s="54"/>
      <c r="AJ90" s="54"/>
      <c r="AK90" s="54"/>
      <c r="AL90" s="54"/>
      <c r="AP90" s="63" t="str">
        <f>IF(D90&lt;&gt;"",CONCATENATE(TEXT(B90,"00"),VLOOKUP(C90,Auxiliar_Listas!$C$76:$D$119,2,0),D90,TEXT(E90,"0000"),Auxiliar_Formulas!L60,G90&amp;REPT(" ",12-LEN(G90)),TEXT(H90,"0000"),TEXT(I90,"00000000000"),J90&amp;REPT(" ",40-LEN(J90)),K90&amp;REPT(" ",40-LEN(K90)),TEXT(L90,"0000000000000")&amp;TEXT(M90,"00"),TEXT(N90,"0000000000000")&amp;TEXT(O90,"00"),(REPT("0",13-LEN(P90))&amp;P90)&amp;TEXT(Q90,"00"),(REPT("0",13-LEN(S90))&amp;S90)&amp;TEXT(T90,"00"),TEXT(U90,"000000"),TEXT(V90,"000000"),TEXT(VLOOKUP(W90,Auxiliar_Listas!$F$76:$G$82,2,0),"00"),X90,TEXT(VLOOKUP(Y90,Auxiliar_Listas!$J$75:$K$76,2,0),"000"),VLOOKUP(Z90,Auxiliar_Listas!$J$81:$K$82,2,0),REPT("0",11-LEN(AA90))&amp;AA90,REPT(" ",50),TEXT(AC90,"000"),REPT("0",14-LEN(AD90))&amp;AD90,TEXT(VLOOKUP(AE90,Auxiliar_Listas!$J$88:$K$95,2,0),"00"),AF90&amp;REPT(" ",20-LEN(AF90)),"*"),"")</f>
        <v/>
      </c>
    </row>
    <row r="91" spans="2:42" ht="30" customHeight="1" x14ac:dyDescent="0.25">
      <c r="B91" s="33">
        <v>3</v>
      </c>
      <c r="C91" s="40"/>
      <c r="D91" s="34"/>
      <c r="E91" s="35"/>
      <c r="F91" s="35"/>
      <c r="G91" s="34"/>
      <c r="H91" s="35"/>
      <c r="I91" s="36"/>
      <c r="J91" s="34"/>
      <c r="K91" s="34"/>
      <c r="L91" s="34"/>
      <c r="M91" s="37"/>
      <c r="N91" s="34"/>
      <c r="O91" s="37"/>
      <c r="P91" s="34"/>
      <c r="Q91" s="37"/>
      <c r="R91" s="67" t="str">
        <f t="shared" si="0"/>
        <v>Ok</v>
      </c>
      <c r="S91" s="34"/>
      <c r="T91" s="37"/>
      <c r="U91" s="34"/>
      <c r="V91" s="34"/>
      <c r="W91" s="38"/>
      <c r="X91" s="67" t="str">
        <f>IF(W91=Auxiliar_Listas!$F$77,"RG 2226/07 ","00")</f>
        <v>00</v>
      </c>
      <c r="Y91" s="39"/>
      <c r="Z91" s="34"/>
      <c r="AA91" s="34"/>
      <c r="AB91" s="34"/>
      <c r="AC91" s="36"/>
      <c r="AD91" s="36"/>
      <c r="AE91" s="40"/>
      <c r="AF91" s="52"/>
      <c r="AG91" s="54"/>
      <c r="AH91" s="54"/>
      <c r="AI91" s="54"/>
      <c r="AJ91" s="54"/>
      <c r="AK91" s="54"/>
      <c r="AL91" s="54"/>
      <c r="AP91" s="63" t="str">
        <f>IF(D91&lt;&gt;"",CONCATENATE(TEXT(B91,"00"),VLOOKUP(C91,Auxiliar_Listas!$C$76:$D$119,2,0),D91,TEXT(E91,"0000"),Auxiliar_Formulas!L61,G91&amp;REPT(" ",12-LEN(G91)),TEXT(H91,"0000"),TEXT(I91,"00000000000"),J91&amp;REPT(" ",40-LEN(J91)),K91&amp;REPT(" ",40-LEN(K91)),TEXT(L91,"0000000000000")&amp;TEXT(M91,"00"),TEXT(N91,"0000000000000")&amp;TEXT(O91,"00"),(REPT("0",13-LEN(P91))&amp;P91)&amp;TEXT(Q91,"00"),(REPT("0",13-LEN(S91))&amp;S91)&amp;TEXT(T91,"00"),TEXT(U91,"000000"),TEXT(V91,"000000"),TEXT(VLOOKUP(W91,Auxiliar_Listas!$F$76:$G$82,2,0),"00"),X91,TEXT(VLOOKUP(Y91,Auxiliar_Listas!$J$75:$K$76,2,0),"000"),VLOOKUP(Z91,Auxiliar_Listas!$J$81:$K$82,2,0),REPT("0",11-LEN(AA91))&amp;AA91,REPT(" ",50),TEXT(AC91,"000"),REPT("0",14-LEN(AD91))&amp;AD91,TEXT(VLOOKUP(AE91,Auxiliar_Listas!$J$88:$K$95,2,0),"00"),AF91&amp;REPT(" ",20-LEN(AF91)),"*"),"")</f>
        <v/>
      </c>
    </row>
    <row r="92" spans="2:42" ht="30" customHeight="1" x14ac:dyDescent="0.25">
      <c r="B92" s="33">
        <v>3</v>
      </c>
      <c r="C92" s="40"/>
      <c r="D92" s="34"/>
      <c r="E92" s="35"/>
      <c r="F92" s="35"/>
      <c r="G92" s="34"/>
      <c r="H92" s="35"/>
      <c r="I92" s="36"/>
      <c r="J92" s="34"/>
      <c r="K92" s="34"/>
      <c r="L92" s="34"/>
      <c r="M92" s="37"/>
      <c r="N92" s="34"/>
      <c r="O92" s="37"/>
      <c r="P92" s="34"/>
      <c r="Q92" s="37"/>
      <c r="R92" s="67" t="str">
        <f t="shared" si="0"/>
        <v>Ok</v>
      </c>
      <c r="S92" s="34"/>
      <c r="T92" s="37"/>
      <c r="U92" s="34"/>
      <c r="V92" s="34"/>
      <c r="W92" s="38"/>
      <c r="X92" s="67" t="str">
        <f>IF(W92=Auxiliar_Listas!$F$77,"RG 2226/07 ","00")</f>
        <v>00</v>
      </c>
      <c r="Y92" s="39"/>
      <c r="Z92" s="34"/>
      <c r="AA92" s="34"/>
      <c r="AB92" s="34"/>
      <c r="AC92" s="36"/>
      <c r="AD92" s="36"/>
      <c r="AE92" s="40"/>
      <c r="AF92" s="52"/>
      <c r="AG92" s="54"/>
      <c r="AH92" s="54"/>
      <c r="AI92" s="54"/>
      <c r="AJ92" s="54"/>
      <c r="AK92" s="54"/>
      <c r="AL92" s="54"/>
      <c r="AP92" s="63" t="str">
        <f>IF(D92&lt;&gt;"",CONCATENATE(TEXT(B92,"00"),VLOOKUP(C92,Auxiliar_Listas!$C$76:$D$119,2,0),D92,TEXT(E92,"0000"),Auxiliar_Formulas!L62,G92&amp;REPT(" ",12-LEN(G92)),TEXT(H92,"0000"),TEXT(I92,"00000000000"),J92&amp;REPT(" ",40-LEN(J92)),K92&amp;REPT(" ",40-LEN(K92)),TEXT(L92,"0000000000000")&amp;TEXT(M92,"00"),TEXT(N92,"0000000000000")&amp;TEXT(O92,"00"),(REPT("0",13-LEN(P92))&amp;P92)&amp;TEXT(Q92,"00"),(REPT("0",13-LEN(S92))&amp;S92)&amp;TEXT(T92,"00"),TEXT(U92,"000000"),TEXT(V92,"000000"),TEXT(VLOOKUP(W92,Auxiliar_Listas!$F$76:$G$82,2,0),"00"),X92,TEXT(VLOOKUP(Y92,Auxiliar_Listas!$J$75:$K$76,2,0),"000"),VLOOKUP(Z92,Auxiliar_Listas!$J$81:$K$82,2,0),REPT("0",11-LEN(AA92))&amp;AA92,REPT(" ",50),TEXT(AC92,"000"),REPT("0",14-LEN(AD92))&amp;AD92,TEXT(VLOOKUP(AE92,Auxiliar_Listas!$J$88:$K$95,2,0),"00"),AF92&amp;REPT(" ",20-LEN(AF92)),"*"),"")</f>
        <v/>
      </c>
    </row>
    <row r="93" spans="2:42" ht="30" customHeight="1" x14ac:dyDescent="0.25">
      <c r="B93" s="33">
        <v>3</v>
      </c>
      <c r="C93" s="40"/>
      <c r="D93" s="34"/>
      <c r="E93" s="35"/>
      <c r="F93" s="35"/>
      <c r="G93" s="34"/>
      <c r="H93" s="35"/>
      <c r="I93" s="36"/>
      <c r="J93" s="34"/>
      <c r="K93" s="34"/>
      <c r="L93" s="34"/>
      <c r="M93" s="37"/>
      <c r="N93" s="34"/>
      <c r="O93" s="37"/>
      <c r="P93" s="34"/>
      <c r="Q93" s="37"/>
      <c r="R93" s="67" t="str">
        <f t="shared" si="0"/>
        <v>Ok</v>
      </c>
      <c r="S93" s="34"/>
      <c r="T93" s="37"/>
      <c r="U93" s="34"/>
      <c r="V93" s="34"/>
      <c r="W93" s="38"/>
      <c r="X93" s="67" t="str">
        <f>IF(W93=Auxiliar_Listas!$F$77,"RG 2226/07 ","00")</f>
        <v>00</v>
      </c>
      <c r="Y93" s="39"/>
      <c r="Z93" s="34"/>
      <c r="AA93" s="34"/>
      <c r="AB93" s="34"/>
      <c r="AC93" s="36"/>
      <c r="AD93" s="36"/>
      <c r="AE93" s="40"/>
      <c r="AF93" s="52"/>
      <c r="AG93" s="54"/>
      <c r="AH93" s="54"/>
      <c r="AI93" s="54"/>
      <c r="AJ93" s="54"/>
      <c r="AK93" s="54"/>
      <c r="AL93" s="54"/>
      <c r="AP93" s="63" t="str">
        <f>IF(D93&lt;&gt;"",CONCATENATE(TEXT(B93,"00"),VLOOKUP(C93,Auxiliar_Listas!$C$76:$D$119,2,0),D93,TEXT(E93,"0000"),Auxiliar_Formulas!L63,G93&amp;REPT(" ",12-LEN(G93)),TEXT(H93,"0000"),TEXT(I93,"00000000000"),J93&amp;REPT(" ",40-LEN(J93)),K93&amp;REPT(" ",40-LEN(K93)),TEXT(L93,"0000000000000")&amp;TEXT(M93,"00"),TEXT(N93,"0000000000000")&amp;TEXT(O93,"00"),(REPT("0",13-LEN(P93))&amp;P93)&amp;TEXT(Q93,"00"),(REPT("0",13-LEN(S93))&amp;S93)&amp;TEXT(T93,"00"),TEXT(U93,"000000"),TEXT(V93,"000000"),TEXT(VLOOKUP(W93,Auxiliar_Listas!$F$76:$G$82,2,0),"00"),X93,TEXT(VLOOKUP(Y93,Auxiliar_Listas!$J$75:$K$76,2,0),"000"),VLOOKUP(Z93,Auxiliar_Listas!$J$81:$K$82,2,0),REPT("0",11-LEN(AA93))&amp;AA93,REPT(" ",50),TEXT(AC93,"000"),REPT("0",14-LEN(AD93))&amp;AD93,TEXT(VLOOKUP(AE93,Auxiliar_Listas!$J$88:$K$95,2,0),"00"),AF93&amp;REPT(" ",20-LEN(AF93)),"*"),"")</f>
        <v/>
      </c>
    </row>
    <row r="94" spans="2:42" ht="30" customHeight="1" x14ac:dyDescent="0.25">
      <c r="B94" s="33">
        <v>3</v>
      </c>
      <c r="C94" s="40"/>
      <c r="D94" s="34"/>
      <c r="E94" s="35"/>
      <c r="F94" s="35"/>
      <c r="G94" s="34"/>
      <c r="H94" s="35"/>
      <c r="I94" s="36"/>
      <c r="J94" s="34"/>
      <c r="K94" s="34"/>
      <c r="L94" s="34"/>
      <c r="M94" s="37"/>
      <c r="N94" s="34"/>
      <c r="O94" s="37"/>
      <c r="P94" s="34"/>
      <c r="Q94" s="37"/>
      <c r="R94" s="67" t="str">
        <f t="shared" si="0"/>
        <v>Ok</v>
      </c>
      <c r="S94" s="34"/>
      <c r="T94" s="37"/>
      <c r="U94" s="34"/>
      <c r="V94" s="34"/>
      <c r="W94" s="38"/>
      <c r="X94" s="67" t="str">
        <f>IF(W94=Auxiliar_Listas!$F$77,"RG 2226/07 ","00")</f>
        <v>00</v>
      </c>
      <c r="Y94" s="39"/>
      <c r="Z94" s="34"/>
      <c r="AA94" s="34"/>
      <c r="AB94" s="34"/>
      <c r="AC94" s="36"/>
      <c r="AD94" s="36"/>
      <c r="AE94" s="40"/>
      <c r="AF94" s="52"/>
      <c r="AG94" s="54"/>
      <c r="AH94" s="54"/>
      <c r="AI94" s="54"/>
      <c r="AJ94" s="54"/>
      <c r="AK94" s="54"/>
      <c r="AL94" s="54"/>
      <c r="AP94" s="63" t="str">
        <f>IF(D94&lt;&gt;"",CONCATENATE(TEXT(B94,"00"),VLOOKUP(C94,Auxiliar_Listas!$C$76:$D$119,2,0),D94,TEXT(E94,"0000"),Auxiliar_Formulas!L64,G94&amp;REPT(" ",12-LEN(G94)),TEXT(H94,"0000"),TEXT(I94,"00000000000"),J94&amp;REPT(" ",40-LEN(J94)),K94&amp;REPT(" ",40-LEN(K94)),TEXT(L94,"0000000000000")&amp;TEXT(M94,"00"),TEXT(N94,"0000000000000")&amp;TEXT(O94,"00"),(REPT("0",13-LEN(P94))&amp;P94)&amp;TEXT(Q94,"00"),(REPT("0",13-LEN(S94))&amp;S94)&amp;TEXT(T94,"00"),TEXT(U94,"000000"),TEXT(V94,"000000"),TEXT(VLOOKUP(W94,Auxiliar_Listas!$F$76:$G$82,2,0),"00"),X94,TEXT(VLOOKUP(Y94,Auxiliar_Listas!$J$75:$K$76,2,0),"000"),VLOOKUP(Z94,Auxiliar_Listas!$J$81:$K$82,2,0),REPT("0",11-LEN(AA94))&amp;AA94,REPT(" ",50),TEXT(AC94,"000"),REPT("0",14-LEN(AD94))&amp;AD94,TEXT(VLOOKUP(AE94,Auxiliar_Listas!$J$88:$K$95,2,0),"00"),AF94&amp;REPT(" ",20-LEN(AF94)),"*"),"")</f>
        <v/>
      </c>
    </row>
    <row r="95" spans="2:42" ht="30" customHeight="1" x14ac:dyDescent="0.25">
      <c r="B95" s="33">
        <v>3</v>
      </c>
      <c r="C95" s="40"/>
      <c r="D95" s="34"/>
      <c r="E95" s="35"/>
      <c r="F95" s="35"/>
      <c r="G95" s="34"/>
      <c r="H95" s="35"/>
      <c r="I95" s="36"/>
      <c r="J95" s="34"/>
      <c r="K95" s="34"/>
      <c r="L95" s="34"/>
      <c r="M95" s="37"/>
      <c r="N95" s="34"/>
      <c r="O95" s="37"/>
      <c r="P95" s="34"/>
      <c r="Q95" s="37"/>
      <c r="R95" s="67" t="str">
        <f t="shared" si="0"/>
        <v>Ok</v>
      </c>
      <c r="S95" s="34"/>
      <c r="T95" s="37"/>
      <c r="U95" s="34"/>
      <c r="V95" s="34"/>
      <c r="W95" s="38"/>
      <c r="X95" s="67" t="str">
        <f>IF(W95=Auxiliar_Listas!$F$77,"RG 2226/07 ","00")</f>
        <v>00</v>
      </c>
      <c r="Y95" s="39"/>
      <c r="Z95" s="34"/>
      <c r="AA95" s="34"/>
      <c r="AB95" s="34"/>
      <c r="AC95" s="36"/>
      <c r="AD95" s="36"/>
      <c r="AE95" s="40"/>
      <c r="AF95" s="52"/>
      <c r="AG95" s="54"/>
      <c r="AH95" s="54"/>
      <c r="AI95" s="54"/>
      <c r="AJ95" s="54"/>
      <c r="AK95" s="54"/>
      <c r="AL95" s="54"/>
      <c r="AP95" s="63" t="str">
        <f>IF(D95&lt;&gt;"",CONCATENATE(TEXT(B95,"00"),VLOOKUP(C95,Auxiliar_Listas!$C$76:$D$119,2,0),D95,TEXT(E95,"0000"),Auxiliar_Formulas!L65,G95&amp;REPT(" ",12-LEN(G95)),TEXT(H95,"0000"),TEXT(I95,"00000000000"),J95&amp;REPT(" ",40-LEN(J95)),K95&amp;REPT(" ",40-LEN(K95)),TEXT(L95,"0000000000000")&amp;TEXT(M95,"00"),TEXT(N95,"0000000000000")&amp;TEXT(O95,"00"),(REPT("0",13-LEN(P95))&amp;P95)&amp;TEXT(Q95,"00"),(REPT("0",13-LEN(S95))&amp;S95)&amp;TEXT(T95,"00"),TEXT(U95,"000000"),TEXT(V95,"000000"),TEXT(VLOOKUP(W95,Auxiliar_Listas!$F$76:$G$82,2,0),"00"),X95,TEXT(VLOOKUP(Y95,Auxiliar_Listas!$J$75:$K$76,2,0),"000"),VLOOKUP(Z95,Auxiliar_Listas!$J$81:$K$82,2,0),REPT("0",11-LEN(AA95))&amp;AA95,REPT(" ",50),TEXT(AC95,"000"),REPT("0",14-LEN(AD95))&amp;AD95,TEXT(VLOOKUP(AE95,Auxiliar_Listas!$J$88:$K$95,2,0),"00"),AF95&amp;REPT(" ",20-LEN(AF95)),"*"),"")</f>
        <v/>
      </c>
    </row>
    <row r="96" spans="2:42" ht="30" customHeight="1" x14ac:dyDescent="0.25">
      <c r="B96" s="33">
        <v>3</v>
      </c>
      <c r="C96" s="40"/>
      <c r="D96" s="34"/>
      <c r="E96" s="35"/>
      <c r="F96" s="35"/>
      <c r="G96" s="34"/>
      <c r="H96" s="35"/>
      <c r="I96" s="36"/>
      <c r="J96" s="34"/>
      <c r="K96" s="34"/>
      <c r="L96" s="34"/>
      <c r="M96" s="37"/>
      <c r="N96" s="34"/>
      <c r="O96" s="37"/>
      <c r="P96" s="34"/>
      <c r="Q96" s="37"/>
      <c r="R96" s="67" t="str">
        <f t="shared" si="0"/>
        <v>Ok</v>
      </c>
      <c r="S96" s="34"/>
      <c r="T96" s="37"/>
      <c r="U96" s="34"/>
      <c r="V96" s="34"/>
      <c r="W96" s="38"/>
      <c r="X96" s="67" t="str">
        <f>IF(W96=Auxiliar_Listas!$F$77,"RG 2226/07 ","00")</f>
        <v>00</v>
      </c>
      <c r="Y96" s="39"/>
      <c r="Z96" s="34"/>
      <c r="AA96" s="34"/>
      <c r="AB96" s="34"/>
      <c r="AC96" s="36"/>
      <c r="AD96" s="36"/>
      <c r="AE96" s="40"/>
      <c r="AF96" s="52"/>
      <c r="AG96" s="54"/>
      <c r="AH96" s="54"/>
      <c r="AI96" s="54"/>
      <c r="AJ96" s="54"/>
      <c r="AK96" s="54"/>
      <c r="AL96" s="54"/>
      <c r="AP96" s="63" t="str">
        <f>IF(D96&lt;&gt;"",CONCATENATE(TEXT(B96,"00"),VLOOKUP(C96,Auxiliar_Listas!$C$76:$D$119,2,0),D96,TEXT(E96,"0000"),Auxiliar_Formulas!L66,G96&amp;REPT(" ",12-LEN(G96)),TEXT(H96,"0000"),TEXT(I96,"00000000000"),J96&amp;REPT(" ",40-LEN(J96)),K96&amp;REPT(" ",40-LEN(K96)),TEXT(L96,"0000000000000")&amp;TEXT(M96,"00"),TEXT(N96,"0000000000000")&amp;TEXT(O96,"00"),(REPT("0",13-LEN(P96))&amp;P96)&amp;TEXT(Q96,"00"),(REPT("0",13-LEN(S96))&amp;S96)&amp;TEXT(T96,"00"),TEXT(U96,"000000"),TEXT(V96,"000000"),TEXT(VLOOKUP(W96,Auxiliar_Listas!$F$76:$G$82,2,0),"00"),X96,TEXT(VLOOKUP(Y96,Auxiliar_Listas!$J$75:$K$76,2,0),"000"),VLOOKUP(Z96,Auxiliar_Listas!$J$81:$K$82,2,0),REPT("0",11-LEN(AA96))&amp;AA96,REPT(" ",50),TEXT(AC96,"000"),REPT("0",14-LEN(AD96))&amp;AD96,TEXT(VLOOKUP(AE96,Auxiliar_Listas!$J$88:$K$95,2,0),"00"),AF96&amp;REPT(" ",20-LEN(AF96)),"*"),"")</f>
        <v/>
      </c>
    </row>
    <row r="97" spans="2:42" ht="30" customHeight="1" x14ac:dyDescent="0.25">
      <c r="B97" s="33">
        <v>3</v>
      </c>
      <c r="C97" s="40"/>
      <c r="D97" s="34"/>
      <c r="E97" s="35"/>
      <c r="F97" s="35"/>
      <c r="G97" s="34"/>
      <c r="H97" s="35"/>
      <c r="I97" s="36"/>
      <c r="J97" s="34"/>
      <c r="K97" s="34"/>
      <c r="L97" s="34"/>
      <c r="M97" s="37"/>
      <c r="N97" s="34"/>
      <c r="O97" s="37"/>
      <c r="P97" s="34"/>
      <c r="Q97" s="37"/>
      <c r="R97" s="67" t="str">
        <f t="shared" si="0"/>
        <v>Ok</v>
      </c>
      <c r="S97" s="34"/>
      <c r="T97" s="37"/>
      <c r="U97" s="34"/>
      <c r="V97" s="34"/>
      <c r="W97" s="38"/>
      <c r="X97" s="67" t="str">
        <f>IF(W97=Auxiliar_Listas!$F$77,"RG 2226/07 ","00")</f>
        <v>00</v>
      </c>
      <c r="Y97" s="39"/>
      <c r="Z97" s="34"/>
      <c r="AA97" s="34"/>
      <c r="AB97" s="34"/>
      <c r="AC97" s="36"/>
      <c r="AD97" s="36"/>
      <c r="AE97" s="40"/>
      <c r="AF97" s="52"/>
      <c r="AG97" s="54"/>
      <c r="AH97" s="54"/>
      <c r="AI97" s="54"/>
      <c r="AJ97" s="54"/>
      <c r="AK97" s="54"/>
      <c r="AL97" s="54"/>
      <c r="AP97" s="63" t="str">
        <f>IF(D97&lt;&gt;"",CONCATENATE(TEXT(B97,"00"),VLOOKUP(C97,Auxiliar_Listas!$C$76:$D$119,2,0),D97,TEXT(E97,"0000"),Auxiliar_Formulas!L67,G97&amp;REPT(" ",12-LEN(G97)),TEXT(H97,"0000"),TEXT(I97,"00000000000"),J97&amp;REPT(" ",40-LEN(J97)),K97&amp;REPT(" ",40-LEN(K97)),TEXT(L97,"0000000000000")&amp;TEXT(M97,"00"),TEXT(N97,"0000000000000")&amp;TEXT(O97,"00"),(REPT("0",13-LEN(P97))&amp;P97)&amp;TEXT(Q97,"00"),(REPT("0",13-LEN(S97))&amp;S97)&amp;TEXT(T97,"00"),TEXT(U97,"000000"),TEXT(V97,"000000"),TEXT(VLOOKUP(W97,Auxiliar_Listas!$F$76:$G$82,2,0),"00"),X97,TEXT(VLOOKUP(Y97,Auxiliar_Listas!$J$75:$K$76,2,0),"000"),VLOOKUP(Z97,Auxiliar_Listas!$J$81:$K$82,2,0),REPT("0",11-LEN(AA97))&amp;AA97,REPT(" ",50),TEXT(AC97,"000"),REPT("0",14-LEN(AD97))&amp;AD97,TEXT(VLOOKUP(AE97,Auxiliar_Listas!$J$88:$K$95,2,0),"00"),AF97&amp;REPT(" ",20-LEN(AF97)),"*"),"")</f>
        <v/>
      </c>
    </row>
    <row r="98" spans="2:42" ht="30" customHeight="1" x14ac:dyDescent="0.25">
      <c r="B98" s="33">
        <v>3</v>
      </c>
      <c r="C98" s="40"/>
      <c r="D98" s="34"/>
      <c r="E98" s="35"/>
      <c r="F98" s="35"/>
      <c r="G98" s="34"/>
      <c r="H98" s="35"/>
      <c r="I98" s="36"/>
      <c r="J98" s="34"/>
      <c r="K98" s="34"/>
      <c r="L98" s="34"/>
      <c r="M98" s="37"/>
      <c r="N98" s="34"/>
      <c r="O98" s="37"/>
      <c r="P98" s="34"/>
      <c r="Q98" s="37"/>
      <c r="R98" s="67" t="str">
        <f t="shared" si="0"/>
        <v>Ok</v>
      </c>
      <c r="S98" s="34"/>
      <c r="T98" s="37"/>
      <c r="U98" s="34"/>
      <c r="V98" s="34"/>
      <c r="W98" s="38"/>
      <c r="X98" s="67" t="str">
        <f>IF(W98=Auxiliar_Listas!$F$77,"RG 2226/07 ","00")</f>
        <v>00</v>
      </c>
      <c r="Y98" s="39"/>
      <c r="Z98" s="34"/>
      <c r="AA98" s="34"/>
      <c r="AB98" s="34"/>
      <c r="AC98" s="36"/>
      <c r="AD98" s="36"/>
      <c r="AE98" s="40"/>
      <c r="AF98" s="52"/>
      <c r="AG98" s="54"/>
      <c r="AH98" s="54"/>
      <c r="AI98" s="54"/>
      <c r="AJ98" s="54"/>
      <c r="AK98" s="54"/>
      <c r="AL98" s="54"/>
      <c r="AP98" s="63" t="str">
        <f>IF(D98&lt;&gt;"",CONCATENATE(TEXT(B98,"00"),VLOOKUP(C98,Auxiliar_Listas!$C$76:$D$119,2,0),D98,TEXT(E98,"0000"),Auxiliar_Formulas!L68,G98&amp;REPT(" ",12-LEN(G98)),TEXT(H98,"0000"),TEXT(I98,"00000000000"),J98&amp;REPT(" ",40-LEN(J98)),K98&amp;REPT(" ",40-LEN(K98)),TEXT(L98,"0000000000000")&amp;TEXT(M98,"00"),TEXT(N98,"0000000000000")&amp;TEXT(O98,"00"),(REPT("0",13-LEN(P98))&amp;P98)&amp;TEXT(Q98,"00"),(REPT("0",13-LEN(S98))&amp;S98)&amp;TEXT(T98,"00"),TEXT(U98,"000000"),TEXT(V98,"000000"),TEXT(VLOOKUP(W98,Auxiliar_Listas!$F$76:$G$82,2,0),"00"),X98,TEXT(VLOOKUP(Y98,Auxiliar_Listas!$J$75:$K$76,2,0),"000"),VLOOKUP(Z98,Auxiliar_Listas!$J$81:$K$82,2,0),REPT("0",11-LEN(AA98))&amp;AA98,REPT(" ",50),TEXT(AC98,"000"),REPT("0",14-LEN(AD98))&amp;AD98,TEXT(VLOOKUP(AE98,Auxiliar_Listas!$J$88:$K$95,2,0),"00"),AF98&amp;REPT(" ",20-LEN(AF98)),"*"),"")</f>
        <v/>
      </c>
    </row>
    <row r="99" spans="2:42" ht="30" customHeight="1" x14ac:dyDescent="0.25">
      <c r="B99" s="33">
        <v>3</v>
      </c>
      <c r="C99" s="40"/>
      <c r="D99" s="34"/>
      <c r="E99" s="35"/>
      <c r="F99" s="35"/>
      <c r="G99" s="34"/>
      <c r="H99" s="35"/>
      <c r="I99" s="36"/>
      <c r="J99" s="34"/>
      <c r="K99" s="34"/>
      <c r="L99" s="34"/>
      <c r="M99" s="37"/>
      <c r="N99" s="34"/>
      <c r="O99" s="37"/>
      <c r="P99" s="34"/>
      <c r="Q99" s="37"/>
      <c r="R99" s="67" t="str">
        <f t="shared" si="0"/>
        <v>Ok</v>
      </c>
      <c r="S99" s="34"/>
      <c r="T99" s="37"/>
      <c r="U99" s="34"/>
      <c r="V99" s="34"/>
      <c r="W99" s="38"/>
      <c r="X99" s="67" t="str">
        <f>IF(W99=Auxiliar_Listas!$F$77,"RG 2226/07 ","00")</f>
        <v>00</v>
      </c>
      <c r="Y99" s="39"/>
      <c r="Z99" s="34"/>
      <c r="AA99" s="34"/>
      <c r="AB99" s="34"/>
      <c r="AC99" s="36"/>
      <c r="AD99" s="36"/>
      <c r="AE99" s="40"/>
      <c r="AF99" s="52"/>
      <c r="AG99" s="54"/>
      <c r="AH99" s="54"/>
      <c r="AI99" s="54"/>
      <c r="AJ99" s="54"/>
      <c r="AK99" s="54"/>
      <c r="AL99" s="54"/>
      <c r="AP99" s="63" t="str">
        <f>IF(D99&lt;&gt;"",CONCATENATE(TEXT(B99,"00"),VLOOKUP(C99,Auxiliar_Listas!$C$76:$D$119,2,0),D99,TEXT(E99,"0000"),Auxiliar_Formulas!L69,G99&amp;REPT(" ",12-LEN(G99)),TEXT(H99,"0000"),TEXT(I99,"00000000000"),J99&amp;REPT(" ",40-LEN(J99)),K99&amp;REPT(" ",40-LEN(K99)),TEXT(L99,"0000000000000")&amp;TEXT(M99,"00"),TEXT(N99,"0000000000000")&amp;TEXT(O99,"00"),(REPT("0",13-LEN(P99))&amp;P99)&amp;TEXT(Q99,"00"),(REPT("0",13-LEN(S99))&amp;S99)&amp;TEXT(T99,"00"),TEXT(U99,"000000"),TEXT(V99,"000000"),TEXT(VLOOKUP(W99,Auxiliar_Listas!$F$76:$G$82,2,0),"00"),X99,TEXT(VLOOKUP(Y99,Auxiliar_Listas!$J$75:$K$76,2,0),"000"),VLOOKUP(Z99,Auxiliar_Listas!$J$81:$K$82,2,0),REPT("0",11-LEN(AA99))&amp;AA99,REPT(" ",50),TEXT(AC99,"000"),REPT("0",14-LEN(AD99))&amp;AD99,TEXT(VLOOKUP(AE99,Auxiliar_Listas!$J$88:$K$95,2,0),"00"),AF99&amp;REPT(" ",20-LEN(AF99)),"*"),"")</f>
        <v/>
      </c>
    </row>
    <row r="100" spans="2:42" ht="30" customHeight="1" x14ac:dyDescent="0.25">
      <c r="B100" s="33">
        <v>3</v>
      </c>
      <c r="C100" s="40"/>
      <c r="D100" s="34"/>
      <c r="E100" s="35"/>
      <c r="F100" s="35"/>
      <c r="G100" s="34"/>
      <c r="H100" s="35"/>
      <c r="I100" s="36"/>
      <c r="J100" s="34"/>
      <c r="K100" s="34"/>
      <c r="L100" s="34"/>
      <c r="M100" s="37"/>
      <c r="N100" s="34"/>
      <c r="O100" s="37"/>
      <c r="P100" s="34"/>
      <c r="Q100" s="37"/>
      <c r="R100" s="67" t="str">
        <f t="shared" si="0"/>
        <v>Ok</v>
      </c>
      <c r="S100" s="34"/>
      <c r="T100" s="37"/>
      <c r="U100" s="34"/>
      <c r="V100" s="34"/>
      <c r="W100" s="38"/>
      <c r="X100" s="67" t="str">
        <f>IF(W100=Auxiliar_Listas!$F$77,"RG 2226/07 ","00")</f>
        <v>00</v>
      </c>
      <c r="Y100" s="39"/>
      <c r="Z100" s="34"/>
      <c r="AA100" s="34"/>
      <c r="AB100" s="34"/>
      <c r="AC100" s="36"/>
      <c r="AD100" s="36"/>
      <c r="AE100" s="40"/>
      <c r="AF100" s="52"/>
      <c r="AG100" s="54"/>
      <c r="AH100" s="54"/>
      <c r="AI100" s="54"/>
      <c r="AJ100" s="54"/>
      <c r="AK100" s="54"/>
      <c r="AL100" s="54"/>
      <c r="AP100" s="63" t="str">
        <f>IF(D100&lt;&gt;"",CONCATENATE(TEXT(B100,"00"),VLOOKUP(C100,Auxiliar_Listas!$C$76:$D$119,2,0),D100,TEXT(E100,"0000"),Auxiliar_Formulas!L70,G100&amp;REPT(" ",12-LEN(G100)),TEXT(H100,"0000"),TEXT(I100,"00000000000"),J100&amp;REPT(" ",40-LEN(J100)),K100&amp;REPT(" ",40-LEN(K100)),TEXT(L100,"0000000000000")&amp;TEXT(M100,"00"),TEXT(N100,"0000000000000")&amp;TEXT(O100,"00"),(REPT("0",13-LEN(P100))&amp;P100)&amp;TEXT(Q100,"00"),(REPT("0",13-LEN(S100))&amp;S100)&amp;TEXT(T100,"00"),TEXT(U100,"000000"),TEXT(V100,"000000"),TEXT(VLOOKUP(W100,Auxiliar_Listas!$F$76:$G$82,2,0),"00"),X100,TEXT(VLOOKUP(Y100,Auxiliar_Listas!$J$75:$K$76,2,0),"000"),VLOOKUP(Z100,Auxiliar_Listas!$J$81:$K$82,2,0),REPT("0",11-LEN(AA100))&amp;AA100,REPT(" ",50),TEXT(AC100,"000"),REPT("0",14-LEN(AD100))&amp;AD100,TEXT(VLOOKUP(AE100,Auxiliar_Listas!$J$88:$K$95,2,0),"00"),AF100&amp;REPT(" ",20-LEN(AF100)),"*"),"")</f>
        <v/>
      </c>
    </row>
    <row r="101" spans="2:42" ht="30" customHeight="1" x14ac:dyDescent="0.25">
      <c r="B101" s="33">
        <v>3</v>
      </c>
      <c r="C101" s="40"/>
      <c r="D101" s="34"/>
      <c r="E101" s="35"/>
      <c r="F101" s="35"/>
      <c r="G101" s="34"/>
      <c r="H101" s="35"/>
      <c r="I101" s="36"/>
      <c r="J101" s="34"/>
      <c r="K101" s="34"/>
      <c r="L101" s="34"/>
      <c r="M101" s="37"/>
      <c r="N101" s="34"/>
      <c r="O101" s="37"/>
      <c r="P101" s="34"/>
      <c r="Q101" s="37"/>
      <c r="R101" s="67" t="str">
        <f t="shared" si="0"/>
        <v>Ok</v>
      </c>
      <c r="S101" s="34"/>
      <c r="T101" s="37"/>
      <c r="U101" s="34"/>
      <c r="V101" s="34"/>
      <c r="W101" s="38"/>
      <c r="X101" s="67" t="str">
        <f>IF(W101=Auxiliar_Listas!$F$77,"RG 2226/07 ","00")</f>
        <v>00</v>
      </c>
      <c r="Y101" s="39"/>
      <c r="Z101" s="34"/>
      <c r="AA101" s="34"/>
      <c r="AB101" s="34"/>
      <c r="AC101" s="36"/>
      <c r="AD101" s="36"/>
      <c r="AE101" s="40"/>
      <c r="AF101" s="52"/>
      <c r="AG101" s="54"/>
      <c r="AH101" s="54"/>
      <c r="AI101" s="54"/>
      <c r="AJ101" s="54"/>
      <c r="AK101" s="54"/>
      <c r="AL101" s="54"/>
      <c r="AP101" s="63" t="str">
        <f>IF(D101&lt;&gt;"",CONCATENATE(TEXT(B101,"00"),VLOOKUP(C101,Auxiliar_Listas!$C$76:$D$119,2,0),D101,TEXT(E101,"0000"),Auxiliar_Formulas!L71,G101&amp;REPT(" ",12-LEN(G101)),TEXT(H101,"0000"),TEXT(I101,"00000000000"),J101&amp;REPT(" ",40-LEN(J101)),K101&amp;REPT(" ",40-LEN(K101)),TEXT(L101,"0000000000000")&amp;TEXT(M101,"00"),TEXT(N101,"0000000000000")&amp;TEXT(O101,"00"),(REPT("0",13-LEN(P101))&amp;P101)&amp;TEXT(Q101,"00"),(REPT("0",13-LEN(S101))&amp;S101)&amp;TEXT(T101,"00"),TEXT(U101,"000000"),TEXT(V101,"000000"),TEXT(VLOOKUP(W101,Auxiliar_Listas!$F$76:$G$82,2,0),"00"),X101,TEXT(VLOOKUP(Y101,Auxiliar_Listas!$J$75:$K$76,2,0),"000"),VLOOKUP(Z101,Auxiliar_Listas!$J$81:$K$82,2,0),REPT("0",11-LEN(AA101))&amp;AA101,REPT(" ",50),TEXT(AC101,"000"),REPT("0",14-LEN(AD101))&amp;AD101,TEXT(VLOOKUP(AE101,Auxiliar_Listas!$J$88:$K$95,2,0),"00"),AF101&amp;REPT(" ",20-LEN(AF101)),"*"),"")</f>
        <v/>
      </c>
    </row>
    <row r="102" spans="2:42" ht="30" customHeight="1" x14ac:dyDescent="0.25">
      <c r="B102" s="33">
        <v>3</v>
      </c>
      <c r="C102" s="40"/>
      <c r="D102" s="34"/>
      <c r="E102" s="35"/>
      <c r="F102" s="35"/>
      <c r="G102" s="34"/>
      <c r="H102" s="35"/>
      <c r="I102" s="36"/>
      <c r="J102" s="34"/>
      <c r="K102" s="34"/>
      <c r="L102" s="34"/>
      <c r="M102" s="37"/>
      <c r="N102" s="34"/>
      <c r="O102" s="37"/>
      <c r="P102" s="34"/>
      <c r="Q102" s="37"/>
      <c r="R102" s="67" t="str">
        <f t="shared" ref="R102:R136" si="1">IF(P102&lt;=N102,"Ok","El importe IVA Destinado debe ser menor o igual al IVA Facturado")</f>
        <v>Ok</v>
      </c>
      <c r="S102" s="34"/>
      <c r="T102" s="37"/>
      <c r="U102" s="34"/>
      <c r="V102" s="34"/>
      <c r="W102" s="38"/>
      <c r="X102" s="67" t="str">
        <f>IF(W102=Auxiliar_Listas!$F$77,"RG 2226/07 ","00")</f>
        <v>00</v>
      </c>
      <c r="Y102" s="39"/>
      <c r="Z102" s="34"/>
      <c r="AA102" s="34"/>
      <c r="AB102" s="34"/>
      <c r="AC102" s="36"/>
      <c r="AD102" s="36"/>
      <c r="AE102" s="40"/>
      <c r="AF102" s="52"/>
      <c r="AG102" s="54"/>
      <c r="AH102" s="54"/>
      <c r="AI102" s="54"/>
      <c r="AJ102" s="54"/>
      <c r="AK102" s="54"/>
      <c r="AL102" s="54"/>
      <c r="AP102" s="63" t="str">
        <f>IF(D102&lt;&gt;"",CONCATENATE(TEXT(B102,"00"),VLOOKUP(C102,Auxiliar_Listas!$C$76:$D$119,2,0),D102,TEXT(E102,"0000"),Auxiliar_Formulas!L72,G102&amp;REPT(" ",12-LEN(G102)),TEXT(H102,"0000"),TEXT(I102,"00000000000"),J102&amp;REPT(" ",40-LEN(J102)),K102&amp;REPT(" ",40-LEN(K102)),TEXT(L102,"0000000000000")&amp;TEXT(M102,"00"),TEXT(N102,"0000000000000")&amp;TEXT(O102,"00"),(REPT("0",13-LEN(P102))&amp;P102)&amp;TEXT(Q102,"00"),(REPT("0",13-LEN(S102))&amp;S102)&amp;TEXT(T102,"00"),TEXT(U102,"000000"),TEXT(V102,"000000"),TEXT(VLOOKUP(W102,Auxiliar_Listas!$F$76:$G$82,2,0),"00"),X102,TEXT(VLOOKUP(Y102,Auxiliar_Listas!$J$75:$K$76,2,0),"000"),VLOOKUP(Z102,Auxiliar_Listas!$J$81:$K$82,2,0),REPT("0",11-LEN(AA102))&amp;AA102,REPT(" ",50),TEXT(AC102,"000"),REPT("0",14-LEN(AD102))&amp;AD102,TEXT(VLOOKUP(AE102,Auxiliar_Listas!$J$88:$K$95,2,0),"00"),AF102&amp;REPT(" ",20-LEN(AF102)),"*"),"")</f>
        <v/>
      </c>
    </row>
    <row r="103" spans="2:42" ht="30" customHeight="1" x14ac:dyDescent="0.25">
      <c r="B103" s="33">
        <v>3</v>
      </c>
      <c r="C103" s="40"/>
      <c r="D103" s="34"/>
      <c r="E103" s="35"/>
      <c r="F103" s="35"/>
      <c r="G103" s="34"/>
      <c r="H103" s="35"/>
      <c r="I103" s="36"/>
      <c r="J103" s="34"/>
      <c r="K103" s="34"/>
      <c r="L103" s="34"/>
      <c r="M103" s="37"/>
      <c r="N103" s="34"/>
      <c r="O103" s="37"/>
      <c r="P103" s="34"/>
      <c r="Q103" s="37"/>
      <c r="R103" s="67" t="str">
        <f t="shared" si="1"/>
        <v>Ok</v>
      </c>
      <c r="S103" s="34"/>
      <c r="T103" s="37"/>
      <c r="U103" s="34"/>
      <c r="V103" s="34"/>
      <c r="W103" s="38"/>
      <c r="X103" s="67" t="str">
        <f>IF(W103=Auxiliar_Listas!$F$77,"RG 2226/07 ","00")</f>
        <v>00</v>
      </c>
      <c r="Y103" s="39"/>
      <c r="Z103" s="34"/>
      <c r="AA103" s="34"/>
      <c r="AB103" s="34"/>
      <c r="AC103" s="36"/>
      <c r="AD103" s="36"/>
      <c r="AE103" s="40"/>
      <c r="AF103" s="52"/>
      <c r="AG103" s="54"/>
      <c r="AH103" s="54"/>
      <c r="AI103" s="54"/>
      <c r="AJ103" s="54"/>
      <c r="AK103" s="54"/>
      <c r="AL103" s="54"/>
      <c r="AP103" s="63" t="str">
        <f>IF(D103&lt;&gt;"",CONCATENATE(TEXT(B103,"00"),VLOOKUP(C103,Auxiliar_Listas!$C$76:$D$119,2,0),D103,TEXT(E103,"0000"),Auxiliar_Formulas!L73,G103&amp;REPT(" ",12-LEN(G103)),TEXT(H103,"0000"),TEXT(I103,"00000000000"),J103&amp;REPT(" ",40-LEN(J103)),K103&amp;REPT(" ",40-LEN(K103)),TEXT(L103,"0000000000000")&amp;TEXT(M103,"00"),TEXT(N103,"0000000000000")&amp;TEXT(O103,"00"),(REPT("0",13-LEN(P103))&amp;P103)&amp;TEXT(Q103,"00"),(REPT("0",13-LEN(S103))&amp;S103)&amp;TEXT(T103,"00"),TEXT(U103,"000000"),TEXT(V103,"000000"),TEXT(VLOOKUP(W103,Auxiliar_Listas!$F$76:$G$82,2,0),"00"),X103,TEXT(VLOOKUP(Y103,Auxiliar_Listas!$J$75:$K$76,2,0),"000"),VLOOKUP(Z103,Auxiliar_Listas!$J$81:$K$82,2,0),REPT("0",11-LEN(AA103))&amp;AA103,REPT(" ",50),TEXT(AC103,"000"),REPT("0",14-LEN(AD103))&amp;AD103,TEXT(VLOOKUP(AE103,Auxiliar_Listas!$J$88:$K$95,2,0),"00"),AF103&amp;REPT(" ",20-LEN(AF103)),"*"),"")</f>
        <v/>
      </c>
    </row>
    <row r="104" spans="2:42" ht="30" customHeight="1" x14ac:dyDescent="0.25">
      <c r="B104" s="33">
        <v>3</v>
      </c>
      <c r="C104" s="40"/>
      <c r="D104" s="34"/>
      <c r="E104" s="35"/>
      <c r="F104" s="35"/>
      <c r="G104" s="34"/>
      <c r="H104" s="35"/>
      <c r="I104" s="36"/>
      <c r="J104" s="34"/>
      <c r="K104" s="34"/>
      <c r="L104" s="34"/>
      <c r="M104" s="37"/>
      <c r="N104" s="34"/>
      <c r="O104" s="37"/>
      <c r="P104" s="34"/>
      <c r="Q104" s="37"/>
      <c r="R104" s="67" t="str">
        <f t="shared" si="1"/>
        <v>Ok</v>
      </c>
      <c r="S104" s="34"/>
      <c r="T104" s="37"/>
      <c r="U104" s="34"/>
      <c r="V104" s="34"/>
      <c r="W104" s="38"/>
      <c r="X104" s="67" t="str">
        <f>IF(W104=Auxiliar_Listas!$F$77,"RG 2226/07 ","00")</f>
        <v>00</v>
      </c>
      <c r="Y104" s="39"/>
      <c r="Z104" s="34"/>
      <c r="AA104" s="34"/>
      <c r="AB104" s="34"/>
      <c r="AC104" s="36"/>
      <c r="AD104" s="36"/>
      <c r="AE104" s="40"/>
      <c r="AF104" s="52"/>
      <c r="AG104" s="54"/>
      <c r="AH104" s="54"/>
      <c r="AI104" s="54"/>
      <c r="AJ104" s="54"/>
      <c r="AK104" s="54"/>
      <c r="AL104" s="54"/>
      <c r="AP104" s="63" t="str">
        <f>IF(D104&lt;&gt;"",CONCATENATE(TEXT(B104,"00"),VLOOKUP(C104,Auxiliar_Listas!$C$76:$D$119,2,0),D104,TEXT(E104,"0000"),Auxiliar_Formulas!L74,G104&amp;REPT(" ",12-LEN(G104)),TEXT(H104,"0000"),TEXT(I104,"00000000000"),J104&amp;REPT(" ",40-LEN(J104)),K104&amp;REPT(" ",40-LEN(K104)),TEXT(L104,"0000000000000")&amp;TEXT(M104,"00"),TEXT(N104,"0000000000000")&amp;TEXT(O104,"00"),(REPT("0",13-LEN(P104))&amp;P104)&amp;TEXT(Q104,"00"),(REPT("0",13-LEN(S104))&amp;S104)&amp;TEXT(T104,"00"),TEXT(U104,"000000"),TEXT(V104,"000000"),TEXT(VLOOKUP(W104,Auxiliar_Listas!$F$76:$G$82,2,0),"00"),X104,TEXT(VLOOKUP(Y104,Auxiliar_Listas!$J$75:$K$76,2,0),"000"),VLOOKUP(Z104,Auxiliar_Listas!$J$81:$K$82,2,0),REPT("0",11-LEN(AA104))&amp;AA104,REPT(" ",50),TEXT(AC104,"000"),REPT("0",14-LEN(AD104))&amp;AD104,TEXT(VLOOKUP(AE104,Auxiliar_Listas!$J$88:$K$95,2,0),"00"),AF104&amp;REPT(" ",20-LEN(AF104)),"*"),"")</f>
        <v/>
      </c>
    </row>
    <row r="105" spans="2:42" ht="30" customHeight="1" x14ac:dyDescent="0.25">
      <c r="B105" s="33">
        <v>3</v>
      </c>
      <c r="C105" s="40"/>
      <c r="D105" s="34"/>
      <c r="E105" s="35"/>
      <c r="F105" s="35"/>
      <c r="G105" s="34"/>
      <c r="H105" s="35"/>
      <c r="I105" s="36"/>
      <c r="J105" s="34"/>
      <c r="K105" s="34"/>
      <c r="L105" s="34"/>
      <c r="M105" s="37"/>
      <c r="N105" s="34"/>
      <c r="O105" s="37"/>
      <c r="P105" s="34"/>
      <c r="Q105" s="37"/>
      <c r="R105" s="67" t="str">
        <f t="shared" si="1"/>
        <v>Ok</v>
      </c>
      <c r="S105" s="34"/>
      <c r="T105" s="37"/>
      <c r="U105" s="34"/>
      <c r="V105" s="34"/>
      <c r="W105" s="38"/>
      <c r="X105" s="67" t="str">
        <f>IF(W105=Auxiliar_Listas!$F$77,"RG 2226/07 ","00")</f>
        <v>00</v>
      </c>
      <c r="Y105" s="39"/>
      <c r="Z105" s="34"/>
      <c r="AA105" s="34"/>
      <c r="AB105" s="34"/>
      <c r="AC105" s="36"/>
      <c r="AD105" s="36"/>
      <c r="AE105" s="40"/>
      <c r="AF105" s="52"/>
      <c r="AG105" s="54"/>
      <c r="AH105" s="54"/>
      <c r="AI105" s="54"/>
      <c r="AJ105" s="54"/>
      <c r="AK105" s="54"/>
      <c r="AL105" s="54"/>
      <c r="AP105" s="63" t="str">
        <f>IF(D105&lt;&gt;"",CONCATENATE(TEXT(B105,"00"),VLOOKUP(C105,Auxiliar_Listas!$C$76:$D$119,2,0),D105,TEXT(E105,"0000"),Auxiliar_Formulas!L75,G105&amp;REPT(" ",12-LEN(G105)),TEXT(H105,"0000"),TEXT(I105,"00000000000"),J105&amp;REPT(" ",40-LEN(J105)),K105&amp;REPT(" ",40-LEN(K105)),TEXT(L105,"0000000000000")&amp;TEXT(M105,"00"),TEXT(N105,"0000000000000")&amp;TEXT(O105,"00"),(REPT("0",13-LEN(P105))&amp;P105)&amp;TEXT(Q105,"00"),(REPT("0",13-LEN(S105))&amp;S105)&amp;TEXT(T105,"00"),TEXT(U105,"000000"),TEXT(V105,"000000"),TEXT(VLOOKUP(W105,Auxiliar_Listas!$F$76:$G$82,2,0),"00"),X105,TEXT(VLOOKUP(Y105,Auxiliar_Listas!$J$75:$K$76,2,0),"000"),VLOOKUP(Z105,Auxiliar_Listas!$J$81:$K$82,2,0),REPT("0",11-LEN(AA105))&amp;AA105,REPT(" ",50),TEXT(AC105,"000"),REPT("0",14-LEN(AD105))&amp;AD105,TEXT(VLOOKUP(AE105,Auxiliar_Listas!$J$88:$K$95,2,0),"00"),AF105&amp;REPT(" ",20-LEN(AF105)),"*"),"")</f>
        <v/>
      </c>
    </row>
    <row r="106" spans="2:42" ht="30" customHeight="1" x14ac:dyDescent="0.25">
      <c r="B106" s="33">
        <v>3</v>
      </c>
      <c r="C106" s="40"/>
      <c r="D106" s="34"/>
      <c r="E106" s="35"/>
      <c r="F106" s="35"/>
      <c r="G106" s="34"/>
      <c r="H106" s="35"/>
      <c r="I106" s="36"/>
      <c r="J106" s="34"/>
      <c r="K106" s="34"/>
      <c r="L106" s="34"/>
      <c r="M106" s="37"/>
      <c r="N106" s="34"/>
      <c r="O106" s="37"/>
      <c r="P106" s="34"/>
      <c r="Q106" s="37"/>
      <c r="R106" s="67" t="str">
        <f t="shared" si="1"/>
        <v>Ok</v>
      </c>
      <c r="S106" s="34"/>
      <c r="T106" s="37"/>
      <c r="U106" s="34"/>
      <c r="V106" s="34"/>
      <c r="W106" s="38"/>
      <c r="X106" s="67" t="str">
        <f>IF(W106=Auxiliar_Listas!$F$77,"RG 2226/07 ","00")</f>
        <v>00</v>
      </c>
      <c r="Y106" s="39"/>
      <c r="Z106" s="34"/>
      <c r="AA106" s="34"/>
      <c r="AB106" s="34"/>
      <c r="AC106" s="36"/>
      <c r="AD106" s="36"/>
      <c r="AE106" s="40"/>
      <c r="AF106" s="52"/>
      <c r="AG106" s="54"/>
      <c r="AH106" s="54"/>
      <c r="AI106" s="54"/>
      <c r="AJ106" s="54"/>
      <c r="AK106" s="54"/>
      <c r="AL106" s="54"/>
      <c r="AP106" s="63" t="str">
        <f>IF(D106&lt;&gt;"",CONCATENATE(TEXT(B106,"00"),VLOOKUP(C106,Auxiliar_Listas!$C$76:$D$119,2,0),D106,TEXT(E106,"0000"),Auxiliar_Formulas!L76,G106&amp;REPT(" ",12-LEN(G106)),TEXT(H106,"0000"),TEXT(I106,"00000000000"),J106&amp;REPT(" ",40-LEN(J106)),K106&amp;REPT(" ",40-LEN(K106)),TEXT(L106,"0000000000000")&amp;TEXT(M106,"00"),TEXT(N106,"0000000000000")&amp;TEXT(O106,"00"),(REPT("0",13-LEN(P106))&amp;P106)&amp;TEXT(Q106,"00"),(REPT("0",13-LEN(S106))&amp;S106)&amp;TEXT(T106,"00"),TEXT(U106,"000000"),TEXT(V106,"000000"),TEXT(VLOOKUP(W106,Auxiliar_Listas!$F$76:$G$82,2,0),"00"),X106,TEXT(VLOOKUP(Y106,Auxiliar_Listas!$J$75:$K$76,2,0),"000"),VLOOKUP(Z106,Auxiliar_Listas!$J$81:$K$82,2,0),REPT("0",11-LEN(AA106))&amp;AA106,REPT(" ",50),TEXT(AC106,"000"),REPT("0",14-LEN(AD106))&amp;AD106,TEXT(VLOOKUP(AE106,Auxiliar_Listas!$J$88:$K$95,2,0),"00"),AF106&amp;REPT(" ",20-LEN(AF106)),"*"),"")</f>
        <v/>
      </c>
    </row>
    <row r="107" spans="2:42" ht="30" customHeight="1" x14ac:dyDescent="0.25">
      <c r="B107" s="33">
        <v>3</v>
      </c>
      <c r="C107" s="40"/>
      <c r="D107" s="34"/>
      <c r="E107" s="35"/>
      <c r="F107" s="35"/>
      <c r="G107" s="34"/>
      <c r="H107" s="35"/>
      <c r="I107" s="36"/>
      <c r="J107" s="34"/>
      <c r="K107" s="34"/>
      <c r="L107" s="34"/>
      <c r="M107" s="37"/>
      <c r="N107" s="34"/>
      <c r="O107" s="37"/>
      <c r="P107" s="34"/>
      <c r="Q107" s="37"/>
      <c r="R107" s="67" t="str">
        <f t="shared" si="1"/>
        <v>Ok</v>
      </c>
      <c r="S107" s="34"/>
      <c r="T107" s="37"/>
      <c r="U107" s="34"/>
      <c r="V107" s="34"/>
      <c r="W107" s="38"/>
      <c r="X107" s="67" t="str">
        <f>IF(W107=Auxiliar_Listas!$F$77,"RG 2226/07 ","00")</f>
        <v>00</v>
      </c>
      <c r="Y107" s="39"/>
      <c r="Z107" s="34"/>
      <c r="AA107" s="34"/>
      <c r="AB107" s="34"/>
      <c r="AC107" s="36"/>
      <c r="AD107" s="36"/>
      <c r="AE107" s="40"/>
      <c r="AF107" s="52"/>
      <c r="AG107" s="54"/>
      <c r="AH107" s="54"/>
      <c r="AI107" s="54"/>
      <c r="AJ107" s="54"/>
      <c r="AK107" s="54"/>
      <c r="AL107" s="54"/>
      <c r="AP107" s="63" t="str">
        <f>IF(D107&lt;&gt;"",CONCATENATE(TEXT(B107,"00"),VLOOKUP(C107,Auxiliar_Listas!$C$76:$D$119,2,0),D107,TEXT(E107,"0000"),Auxiliar_Formulas!L77,G107&amp;REPT(" ",12-LEN(G107)),TEXT(H107,"0000"),TEXT(I107,"00000000000"),J107&amp;REPT(" ",40-LEN(J107)),K107&amp;REPT(" ",40-LEN(K107)),TEXT(L107,"0000000000000")&amp;TEXT(M107,"00"),TEXT(N107,"0000000000000")&amp;TEXT(O107,"00"),(REPT("0",13-LEN(P107))&amp;P107)&amp;TEXT(Q107,"00"),(REPT("0",13-LEN(S107))&amp;S107)&amp;TEXT(T107,"00"),TEXT(U107,"000000"),TEXT(V107,"000000"),TEXT(VLOOKUP(W107,Auxiliar_Listas!$F$76:$G$82,2,0),"00"),X107,TEXT(VLOOKUP(Y107,Auxiliar_Listas!$J$75:$K$76,2,0),"000"),VLOOKUP(Z107,Auxiliar_Listas!$J$81:$K$82,2,0),REPT("0",11-LEN(AA107))&amp;AA107,REPT(" ",50),TEXT(AC107,"000"),REPT("0",14-LEN(AD107))&amp;AD107,TEXT(VLOOKUP(AE107,Auxiliar_Listas!$J$88:$K$95,2,0),"00"),AF107&amp;REPT(" ",20-LEN(AF107)),"*"),"")</f>
        <v/>
      </c>
    </row>
    <row r="108" spans="2:42" ht="30" customHeight="1" x14ac:dyDescent="0.25">
      <c r="B108" s="33">
        <v>3</v>
      </c>
      <c r="C108" s="40"/>
      <c r="D108" s="34"/>
      <c r="E108" s="35"/>
      <c r="F108" s="35"/>
      <c r="G108" s="34"/>
      <c r="H108" s="35"/>
      <c r="I108" s="36"/>
      <c r="J108" s="34"/>
      <c r="K108" s="34"/>
      <c r="L108" s="34"/>
      <c r="M108" s="37"/>
      <c r="N108" s="34"/>
      <c r="O108" s="37"/>
      <c r="P108" s="34"/>
      <c r="Q108" s="37"/>
      <c r="R108" s="67" t="str">
        <f t="shared" si="1"/>
        <v>Ok</v>
      </c>
      <c r="S108" s="34"/>
      <c r="T108" s="37"/>
      <c r="U108" s="34"/>
      <c r="V108" s="34"/>
      <c r="W108" s="38"/>
      <c r="X108" s="67" t="str">
        <f>IF(W108=Auxiliar_Listas!$F$77,"RG 2226/07 ","00")</f>
        <v>00</v>
      </c>
      <c r="Y108" s="39"/>
      <c r="Z108" s="34"/>
      <c r="AA108" s="34"/>
      <c r="AB108" s="34"/>
      <c r="AC108" s="36"/>
      <c r="AD108" s="36"/>
      <c r="AE108" s="40"/>
      <c r="AF108" s="52"/>
      <c r="AG108" s="54"/>
      <c r="AH108" s="54"/>
      <c r="AI108" s="54"/>
      <c r="AJ108" s="54"/>
      <c r="AK108" s="54"/>
      <c r="AL108" s="54"/>
      <c r="AP108" s="63" t="str">
        <f>IF(D108&lt;&gt;"",CONCATENATE(TEXT(B108,"00"),VLOOKUP(C108,Auxiliar_Listas!$C$76:$D$119,2,0),D108,TEXT(E108,"0000"),Auxiliar_Formulas!L78,G108&amp;REPT(" ",12-LEN(G108)),TEXT(H108,"0000"),TEXT(I108,"00000000000"),J108&amp;REPT(" ",40-LEN(J108)),K108&amp;REPT(" ",40-LEN(K108)),TEXT(L108,"0000000000000")&amp;TEXT(M108,"00"),TEXT(N108,"0000000000000")&amp;TEXT(O108,"00"),(REPT("0",13-LEN(P108))&amp;P108)&amp;TEXT(Q108,"00"),(REPT("0",13-LEN(S108))&amp;S108)&amp;TEXT(T108,"00"),TEXT(U108,"000000"),TEXT(V108,"000000"),TEXT(VLOOKUP(W108,Auxiliar_Listas!$F$76:$G$82,2,0),"00"),X108,TEXT(VLOOKUP(Y108,Auxiliar_Listas!$J$75:$K$76,2,0),"000"),VLOOKUP(Z108,Auxiliar_Listas!$J$81:$K$82,2,0),REPT("0",11-LEN(AA108))&amp;AA108,REPT(" ",50),TEXT(AC108,"000"),REPT("0",14-LEN(AD108))&amp;AD108,TEXT(VLOOKUP(AE108,Auxiliar_Listas!$J$88:$K$95,2,0),"00"),AF108&amp;REPT(" ",20-LEN(AF108)),"*"),"")</f>
        <v/>
      </c>
    </row>
    <row r="109" spans="2:42" ht="30" customHeight="1" x14ac:dyDescent="0.25">
      <c r="B109" s="33">
        <v>3</v>
      </c>
      <c r="C109" s="40"/>
      <c r="D109" s="34"/>
      <c r="E109" s="35"/>
      <c r="F109" s="35"/>
      <c r="G109" s="34"/>
      <c r="H109" s="35"/>
      <c r="I109" s="36"/>
      <c r="J109" s="34"/>
      <c r="K109" s="34"/>
      <c r="L109" s="34"/>
      <c r="M109" s="37"/>
      <c r="N109" s="34"/>
      <c r="O109" s="37"/>
      <c r="P109" s="34"/>
      <c r="Q109" s="37"/>
      <c r="R109" s="67" t="str">
        <f t="shared" si="1"/>
        <v>Ok</v>
      </c>
      <c r="S109" s="34"/>
      <c r="T109" s="37"/>
      <c r="U109" s="34"/>
      <c r="V109" s="34"/>
      <c r="W109" s="38"/>
      <c r="X109" s="67" t="str">
        <f>IF(W109=Auxiliar_Listas!$F$77,"RG 2226/07 ","00")</f>
        <v>00</v>
      </c>
      <c r="Y109" s="39"/>
      <c r="Z109" s="34"/>
      <c r="AA109" s="34"/>
      <c r="AB109" s="34"/>
      <c r="AC109" s="36"/>
      <c r="AD109" s="36"/>
      <c r="AE109" s="40"/>
      <c r="AF109" s="52"/>
      <c r="AG109" s="54"/>
      <c r="AH109" s="54"/>
      <c r="AI109" s="54"/>
      <c r="AJ109" s="54"/>
      <c r="AK109" s="54"/>
      <c r="AL109" s="54"/>
      <c r="AP109" s="63" t="str">
        <f>IF(D109&lt;&gt;"",CONCATENATE(TEXT(B109,"00"),VLOOKUP(C109,Auxiliar_Listas!$C$76:$D$119,2,0),D109,TEXT(E109,"0000"),Auxiliar_Formulas!L79,G109&amp;REPT(" ",12-LEN(G109)),TEXT(H109,"0000"),TEXT(I109,"00000000000"),J109&amp;REPT(" ",40-LEN(J109)),K109&amp;REPT(" ",40-LEN(K109)),TEXT(L109,"0000000000000")&amp;TEXT(M109,"00"),TEXT(N109,"0000000000000")&amp;TEXT(O109,"00"),(REPT("0",13-LEN(P109))&amp;P109)&amp;TEXT(Q109,"00"),(REPT("0",13-LEN(S109))&amp;S109)&amp;TEXT(T109,"00"),TEXT(U109,"000000"),TEXT(V109,"000000"),TEXT(VLOOKUP(W109,Auxiliar_Listas!$F$76:$G$82,2,0),"00"),X109,TEXT(VLOOKUP(Y109,Auxiliar_Listas!$J$75:$K$76,2,0),"000"),VLOOKUP(Z109,Auxiliar_Listas!$J$81:$K$82,2,0),REPT("0",11-LEN(AA109))&amp;AA109,REPT(" ",50),TEXT(AC109,"000"),REPT("0",14-LEN(AD109))&amp;AD109,TEXT(VLOOKUP(AE109,Auxiliar_Listas!$J$88:$K$95,2,0),"00"),AF109&amp;REPT(" ",20-LEN(AF109)),"*"),"")</f>
        <v/>
      </c>
    </row>
    <row r="110" spans="2:42" ht="30" customHeight="1" x14ac:dyDescent="0.25">
      <c r="B110" s="33">
        <v>3</v>
      </c>
      <c r="C110" s="40"/>
      <c r="D110" s="34"/>
      <c r="E110" s="35"/>
      <c r="F110" s="35"/>
      <c r="G110" s="34"/>
      <c r="H110" s="35"/>
      <c r="I110" s="36"/>
      <c r="J110" s="34"/>
      <c r="K110" s="34"/>
      <c r="L110" s="34"/>
      <c r="M110" s="37"/>
      <c r="N110" s="34"/>
      <c r="O110" s="37"/>
      <c r="P110" s="34"/>
      <c r="Q110" s="37"/>
      <c r="R110" s="67" t="str">
        <f t="shared" si="1"/>
        <v>Ok</v>
      </c>
      <c r="S110" s="34"/>
      <c r="T110" s="37"/>
      <c r="U110" s="34"/>
      <c r="V110" s="34"/>
      <c r="W110" s="38"/>
      <c r="X110" s="67" t="str">
        <f>IF(W110=Auxiliar_Listas!$F$77,"RG 2226/07 ","00")</f>
        <v>00</v>
      </c>
      <c r="Y110" s="39"/>
      <c r="Z110" s="34"/>
      <c r="AA110" s="34"/>
      <c r="AB110" s="34"/>
      <c r="AC110" s="36"/>
      <c r="AD110" s="36"/>
      <c r="AE110" s="40"/>
      <c r="AF110" s="52"/>
      <c r="AG110" s="54"/>
      <c r="AH110" s="54"/>
      <c r="AI110" s="54"/>
      <c r="AJ110" s="54"/>
      <c r="AK110" s="54"/>
      <c r="AL110" s="54"/>
      <c r="AP110" s="63" t="str">
        <f>IF(D110&lt;&gt;"",CONCATENATE(TEXT(B110,"00"),VLOOKUP(C110,Auxiliar_Listas!$C$76:$D$119,2,0),D110,TEXT(E110,"0000"),Auxiliar_Formulas!L80,G110&amp;REPT(" ",12-LEN(G110)),TEXT(H110,"0000"),TEXT(I110,"00000000000"),J110&amp;REPT(" ",40-LEN(J110)),K110&amp;REPT(" ",40-LEN(K110)),TEXT(L110,"0000000000000")&amp;TEXT(M110,"00"),TEXT(N110,"0000000000000")&amp;TEXT(O110,"00"),(REPT("0",13-LEN(P110))&amp;P110)&amp;TEXT(Q110,"00"),(REPT("0",13-LEN(S110))&amp;S110)&amp;TEXT(T110,"00"),TEXT(U110,"000000"),TEXT(V110,"000000"),TEXT(VLOOKUP(W110,Auxiliar_Listas!$F$76:$G$82,2,0),"00"),X110,TEXT(VLOOKUP(Y110,Auxiliar_Listas!$J$75:$K$76,2,0),"000"),VLOOKUP(Z110,Auxiliar_Listas!$J$81:$K$82,2,0),REPT("0",11-LEN(AA110))&amp;AA110,REPT(" ",50),TEXT(AC110,"000"),REPT("0",14-LEN(AD110))&amp;AD110,TEXT(VLOOKUP(AE110,Auxiliar_Listas!$J$88:$K$95,2,0),"00"),AF110&amp;REPT(" ",20-LEN(AF110)),"*"),"")</f>
        <v/>
      </c>
    </row>
    <row r="111" spans="2:42" ht="30" customHeight="1" x14ac:dyDescent="0.25">
      <c r="B111" s="33">
        <v>3</v>
      </c>
      <c r="C111" s="40"/>
      <c r="D111" s="34"/>
      <c r="E111" s="35"/>
      <c r="F111" s="35"/>
      <c r="G111" s="34"/>
      <c r="H111" s="35"/>
      <c r="I111" s="36"/>
      <c r="J111" s="34"/>
      <c r="K111" s="34"/>
      <c r="L111" s="34"/>
      <c r="M111" s="37"/>
      <c r="N111" s="34"/>
      <c r="O111" s="37"/>
      <c r="P111" s="34"/>
      <c r="Q111" s="37"/>
      <c r="R111" s="67" t="str">
        <f t="shared" si="1"/>
        <v>Ok</v>
      </c>
      <c r="S111" s="34"/>
      <c r="T111" s="37"/>
      <c r="U111" s="34"/>
      <c r="V111" s="34"/>
      <c r="W111" s="38"/>
      <c r="X111" s="67" t="str">
        <f>IF(W111=Auxiliar_Listas!$F$77,"RG 2226/07 ","00")</f>
        <v>00</v>
      </c>
      <c r="Y111" s="39"/>
      <c r="Z111" s="34"/>
      <c r="AA111" s="34"/>
      <c r="AB111" s="34"/>
      <c r="AC111" s="36"/>
      <c r="AD111" s="36"/>
      <c r="AE111" s="40"/>
      <c r="AF111" s="52"/>
      <c r="AG111" s="54"/>
      <c r="AH111" s="54"/>
      <c r="AI111" s="54"/>
      <c r="AJ111" s="54"/>
      <c r="AK111" s="54"/>
      <c r="AL111" s="54"/>
      <c r="AP111" s="63" t="str">
        <f>IF(D111&lt;&gt;"",CONCATENATE(TEXT(B111,"00"),VLOOKUP(C111,Auxiliar_Listas!$C$76:$D$119,2,0),D111,TEXT(E111,"0000"),Auxiliar_Formulas!L81,G111&amp;REPT(" ",12-LEN(G111)),TEXT(H111,"0000"),TEXT(I111,"00000000000"),J111&amp;REPT(" ",40-LEN(J111)),K111&amp;REPT(" ",40-LEN(K111)),TEXT(L111,"0000000000000")&amp;TEXT(M111,"00"),TEXT(N111,"0000000000000")&amp;TEXT(O111,"00"),(REPT("0",13-LEN(P111))&amp;P111)&amp;TEXT(Q111,"00"),(REPT("0",13-LEN(S111))&amp;S111)&amp;TEXT(T111,"00"),TEXT(U111,"000000"),TEXT(V111,"000000"),TEXT(VLOOKUP(W111,Auxiliar_Listas!$F$76:$G$82,2,0),"00"),X111,TEXT(VLOOKUP(Y111,Auxiliar_Listas!$J$75:$K$76,2,0),"000"),VLOOKUP(Z111,Auxiliar_Listas!$J$81:$K$82,2,0),REPT("0",11-LEN(AA111))&amp;AA111,REPT(" ",50),TEXT(AC111,"000"),REPT("0",14-LEN(AD111))&amp;AD111,TEXT(VLOOKUP(AE111,Auxiliar_Listas!$J$88:$K$95,2,0),"00"),AF111&amp;REPT(" ",20-LEN(AF111)),"*"),"")</f>
        <v/>
      </c>
    </row>
    <row r="112" spans="2:42" ht="30" customHeight="1" x14ac:dyDescent="0.25">
      <c r="B112" s="33">
        <v>3</v>
      </c>
      <c r="C112" s="40"/>
      <c r="D112" s="34"/>
      <c r="E112" s="35"/>
      <c r="F112" s="35"/>
      <c r="G112" s="34"/>
      <c r="H112" s="35"/>
      <c r="I112" s="36"/>
      <c r="J112" s="34"/>
      <c r="K112" s="34"/>
      <c r="L112" s="34"/>
      <c r="M112" s="37"/>
      <c r="N112" s="34"/>
      <c r="O112" s="37"/>
      <c r="P112" s="34"/>
      <c r="Q112" s="37"/>
      <c r="R112" s="67" t="str">
        <f t="shared" si="1"/>
        <v>Ok</v>
      </c>
      <c r="S112" s="34"/>
      <c r="T112" s="37"/>
      <c r="U112" s="34"/>
      <c r="V112" s="34"/>
      <c r="W112" s="38"/>
      <c r="X112" s="67" t="str">
        <f>IF(W112=Auxiliar_Listas!$F$77,"RG 2226/07 ","00")</f>
        <v>00</v>
      </c>
      <c r="Y112" s="39"/>
      <c r="Z112" s="34"/>
      <c r="AA112" s="34"/>
      <c r="AB112" s="34"/>
      <c r="AC112" s="36"/>
      <c r="AD112" s="36"/>
      <c r="AE112" s="40"/>
      <c r="AF112" s="52"/>
      <c r="AG112" s="54"/>
      <c r="AH112" s="54"/>
      <c r="AI112" s="54"/>
      <c r="AJ112" s="54"/>
      <c r="AK112" s="54"/>
      <c r="AL112" s="54"/>
      <c r="AP112" s="63" t="str">
        <f>IF(D112&lt;&gt;"",CONCATENATE(TEXT(B112,"00"),VLOOKUP(C112,Auxiliar_Listas!$C$76:$D$119,2,0),D112,TEXT(E112,"0000"),Auxiliar_Formulas!L82,G112&amp;REPT(" ",12-LEN(G112)),TEXT(H112,"0000"),TEXT(I112,"00000000000"),J112&amp;REPT(" ",40-LEN(J112)),K112&amp;REPT(" ",40-LEN(K112)),TEXT(L112,"0000000000000")&amp;TEXT(M112,"00"),TEXT(N112,"0000000000000")&amp;TEXT(O112,"00"),(REPT("0",13-LEN(P112))&amp;P112)&amp;TEXT(Q112,"00"),(REPT("0",13-LEN(S112))&amp;S112)&amp;TEXT(T112,"00"),TEXT(U112,"000000"),TEXT(V112,"000000"),TEXT(VLOOKUP(W112,Auxiliar_Listas!$F$76:$G$82,2,0),"00"),X112,TEXT(VLOOKUP(Y112,Auxiliar_Listas!$J$75:$K$76,2,0),"000"),VLOOKUP(Z112,Auxiliar_Listas!$J$81:$K$82,2,0),REPT("0",11-LEN(AA112))&amp;AA112,REPT(" ",50),TEXT(AC112,"000"),REPT("0",14-LEN(AD112))&amp;AD112,TEXT(VLOOKUP(AE112,Auxiliar_Listas!$J$88:$K$95,2,0),"00"),AF112&amp;REPT(" ",20-LEN(AF112)),"*"),"")</f>
        <v/>
      </c>
    </row>
    <row r="113" spans="2:42" ht="30" customHeight="1" x14ac:dyDescent="0.25">
      <c r="B113" s="33">
        <v>3</v>
      </c>
      <c r="C113" s="40"/>
      <c r="D113" s="34"/>
      <c r="E113" s="35"/>
      <c r="F113" s="35"/>
      <c r="G113" s="34"/>
      <c r="H113" s="35"/>
      <c r="I113" s="36"/>
      <c r="J113" s="34"/>
      <c r="K113" s="34"/>
      <c r="L113" s="34"/>
      <c r="M113" s="37"/>
      <c r="N113" s="34"/>
      <c r="O113" s="37"/>
      <c r="P113" s="34"/>
      <c r="Q113" s="37"/>
      <c r="R113" s="67" t="str">
        <f t="shared" si="1"/>
        <v>Ok</v>
      </c>
      <c r="S113" s="34"/>
      <c r="T113" s="37"/>
      <c r="U113" s="34"/>
      <c r="V113" s="34"/>
      <c r="W113" s="38"/>
      <c r="X113" s="67" t="str">
        <f>IF(W113=Auxiliar_Listas!$F$77,"RG 2226/07 ","00")</f>
        <v>00</v>
      </c>
      <c r="Y113" s="39"/>
      <c r="Z113" s="34"/>
      <c r="AA113" s="34"/>
      <c r="AB113" s="34"/>
      <c r="AC113" s="36"/>
      <c r="AD113" s="36"/>
      <c r="AE113" s="40"/>
      <c r="AF113" s="52"/>
      <c r="AG113" s="54"/>
      <c r="AH113" s="54"/>
      <c r="AI113" s="54"/>
      <c r="AJ113" s="54"/>
      <c r="AK113" s="54"/>
      <c r="AL113" s="54"/>
      <c r="AP113" s="63" t="str">
        <f>IF(D113&lt;&gt;"",CONCATENATE(TEXT(B113,"00"),VLOOKUP(C113,Auxiliar_Listas!$C$76:$D$119,2,0),D113,TEXT(E113,"0000"),Auxiliar_Formulas!L83,G113&amp;REPT(" ",12-LEN(G113)),TEXT(H113,"0000"),TEXT(I113,"00000000000"),J113&amp;REPT(" ",40-LEN(J113)),K113&amp;REPT(" ",40-LEN(K113)),TEXT(L113,"0000000000000")&amp;TEXT(M113,"00"),TEXT(N113,"0000000000000")&amp;TEXT(O113,"00"),(REPT("0",13-LEN(P113))&amp;P113)&amp;TEXT(Q113,"00"),(REPT("0",13-LEN(S113))&amp;S113)&amp;TEXT(T113,"00"),TEXT(U113,"000000"),TEXT(V113,"000000"),TEXT(VLOOKUP(W113,Auxiliar_Listas!$F$76:$G$82,2,0),"00"),X113,TEXT(VLOOKUP(Y113,Auxiliar_Listas!$J$75:$K$76,2,0),"000"),VLOOKUP(Z113,Auxiliar_Listas!$J$81:$K$82,2,0),REPT("0",11-LEN(AA113))&amp;AA113,REPT(" ",50),TEXT(AC113,"000"),REPT("0",14-LEN(AD113))&amp;AD113,TEXT(VLOOKUP(AE113,Auxiliar_Listas!$J$88:$K$95,2,0),"00"),AF113&amp;REPT(" ",20-LEN(AF113)),"*"),"")</f>
        <v/>
      </c>
    </row>
    <row r="114" spans="2:42" ht="30" customHeight="1" x14ac:dyDescent="0.25">
      <c r="B114" s="33">
        <v>3</v>
      </c>
      <c r="C114" s="40"/>
      <c r="D114" s="34"/>
      <c r="E114" s="35"/>
      <c r="F114" s="35"/>
      <c r="G114" s="34"/>
      <c r="H114" s="35"/>
      <c r="I114" s="36"/>
      <c r="J114" s="34"/>
      <c r="K114" s="34"/>
      <c r="L114" s="34"/>
      <c r="M114" s="37"/>
      <c r="N114" s="34"/>
      <c r="O114" s="37"/>
      <c r="P114" s="34"/>
      <c r="Q114" s="37"/>
      <c r="R114" s="67" t="str">
        <f t="shared" si="1"/>
        <v>Ok</v>
      </c>
      <c r="S114" s="34"/>
      <c r="T114" s="37"/>
      <c r="U114" s="34"/>
      <c r="V114" s="34"/>
      <c r="W114" s="38"/>
      <c r="X114" s="67" t="str">
        <f>IF(W114=Auxiliar_Listas!$F$77,"RG 2226/07 ","00")</f>
        <v>00</v>
      </c>
      <c r="Y114" s="39"/>
      <c r="Z114" s="34"/>
      <c r="AA114" s="34"/>
      <c r="AB114" s="34"/>
      <c r="AC114" s="36"/>
      <c r="AD114" s="36"/>
      <c r="AE114" s="40"/>
      <c r="AF114" s="52"/>
      <c r="AG114" s="54"/>
      <c r="AH114" s="54"/>
      <c r="AI114" s="54"/>
      <c r="AJ114" s="54"/>
      <c r="AK114" s="54"/>
      <c r="AL114" s="54"/>
      <c r="AP114" s="63" t="str">
        <f>IF(D114&lt;&gt;"",CONCATENATE(TEXT(B114,"00"),VLOOKUP(C114,Auxiliar_Listas!$C$76:$D$119,2,0),D114,TEXT(E114,"0000"),Auxiliar_Formulas!L84,G114&amp;REPT(" ",12-LEN(G114)),TEXT(H114,"0000"),TEXT(I114,"00000000000"),J114&amp;REPT(" ",40-LEN(J114)),K114&amp;REPT(" ",40-LEN(K114)),TEXT(L114,"0000000000000")&amp;TEXT(M114,"00"),TEXT(N114,"0000000000000")&amp;TEXT(O114,"00"),(REPT("0",13-LEN(P114))&amp;P114)&amp;TEXT(Q114,"00"),(REPT("0",13-LEN(S114))&amp;S114)&amp;TEXT(T114,"00"),TEXT(U114,"000000"),TEXT(V114,"000000"),TEXT(VLOOKUP(W114,Auxiliar_Listas!$F$76:$G$82,2,0),"00"),X114,TEXT(VLOOKUP(Y114,Auxiliar_Listas!$J$75:$K$76,2,0),"000"),VLOOKUP(Z114,Auxiliar_Listas!$J$81:$K$82,2,0),REPT("0",11-LEN(AA114))&amp;AA114,REPT(" ",50),TEXT(AC114,"000"),REPT("0",14-LEN(AD114))&amp;AD114,TEXT(VLOOKUP(AE114,Auxiliar_Listas!$J$88:$K$95,2,0),"00"),AF114&amp;REPT(" ",20-LEN(AF114)),"*"),"")</f>
        <v/>
      </c>
    </row>
    <row r="115" spans="2:42" ht="30" customHeight="1" x14ac:dyDescent="0.25">
      <c r="B115" s="33">
        <v>3</v>
      </c>
      <c r="C115" s="40"/>
      <c r="D115" s="34"/>
      <c r="E115" s="35"/>
      <c r="F115" s="35"/>
      <c r="G115" s="34"/>
      <c r="H115" s="35"/>
      <c r="I115" s="36"/>
      <c r="J115" s="34"/>
      <c r="K115" s="34"/>
      <c r="L115" s="34"/>
      <c r="M115" s="37"/>
      <c r="N115" s="34"/>
      <c r="O115" s="37"/>
      <c r="P115" s="34"/>
      <c r="Q115" s="37"/>
      <c r="R115" s="67" t="str">
        <f t="shared" si="1"/>
        <v>Ok</v>
      </c>
      <c r="S115" s="34"/>
      <c r="T115" s="37"/>
      <c r="U115" s="34"/>
      <c r="V115" s="34"/>
      <c r="W115" s="38"/>
      <c r="X115" s="67" t="str">
        <f>IF(W115=Auxiliar_Listas!$F$77,"RG 2226/07 ","00")</f>
        <v>00</v>
      </c>
      <c r="Y115" s="39"/>
      <c r="Z115" s="34"/>
      <c r="AA115" s="34"/>
      <c r="AB115" s="34"/>
      <c r="AC115" s="36"/>
      <c r="AD115" s="36"/>
      <c r="AE115" s="40"/>
      <c r="AF115" s="52"/>
      <c r="AG115" s="54"/>
      <c r="AH115" s="54"/>
      <c r="AI115" s="54"/>
      <c r="AJ115" s="54"/>
      <c r="AK115" s="54"/>
      <c r="AL115" s="54"/>
      <c r="AP115" s="63" t="str">
        <f>IF(D115&lt;&gt;"",CONCATENATE(TEXT(B115,"00"),VLOOKUP(C115,Auxiliar_Listas!$C$76:$D$119,2,0),D115,TEXT(E115,"0000"),Auxiliar_Formulas!L85,G115&amp;REPT(" ",12-LEN(G115)),TEXT(H115,"0000"),TEXT(I115,"00000000000"),J115&amp;REPT(" ",40-LEN(J115)),K115&amp;REPT(" ",40-LEN(K115)),TEXT(L115,"0000000000000")&amp;TEXT(M115,"00"),TEXT(N115,"0000000000000")&amp;TEXT(O115,"00"),(REPT("0",13-LEN(P115))&amp;P115)&amp;TEXT(Q115,"00"),(REPT("0",13-LEN(S115))&amp;S115)&amp;TEXT(T115,"00"),TEXT(U115,"000000"),TEXT(V115,"000000"),TEXT(VLOOKUP(W115,Auxiliar_Listas!$F$76:$G$82,2,0),"00"),X115,TEXT(VLOOKUP(Y115,Auxiliar_Listas!$J$75:$K$76,2,0),"000"),VLOOKUP(Z115,Auxiliar_Listas!$J$81:$K$82,2,0),REPT("0",11-LEN(AA115))&amp;AA115,REPT(" ",50),TEXT(AC115,"000"),REPT("0",14-LEN(AD115))&amp;AD115,TEXT(VLOOKUP(AE115,Auxiliar_Listas!$J$88:$K$95,2,0),"00"),AF115&amp;REPT(" ",20-LEN(AF115)),"*"),"")</f>
        <v/>
      </c>
    </row>
    <row r="116" spans="2:42" ht="30" customHeight="1" x14ac:dyDescent="0.25">
      <c r="B116" s="33">
        <v>3</v>
      </c>
      <c r="C116" s="40"/>
      <c r="D116" s="34"/>
      <c r="E116" s="35"/>
      <c r="F116" s="35"/>
      <c r="G116" s="34"/>
      <c r="H116" s="35"/>
      <c r="I116" s="36"/>
      <c r="J116" s="34"/>
      <c r="K116" s="34"/>
      <c r="L116" s="34"/>
      <c r="M116" s="37"/>
      <c r="N116" s="34"/>
      <c r="O116" s="37"/>
      <c r="P116" s="34"/>
      <c r="Q116" s="37"/>
      <c r="R116" s="67" t="str">
        <f t="shared" si="1"/>
        <v>Ok</v>
      </c>
      <c r="S116" s="34"/>
      <c r="T116" s="37"/>
      <c r="U116" s="34"/>
      <c r="V116" s="34"/>
      <c r="W116" s="38"/>
      <c r="X116" s="67" t="str">
        <f>IF(W116=Auxiliar_Listas!$F$77,"RG 2226/07 ","00")</f>
        <v>00</v>
      </c>
      <c r="Y116" s="39"/>
      <c r="Z116" s="34"/>
      <c r="AA116" s="34"/>
      <c r="AB116" s="34"/>
      <c r="AC116" s="36"/>
      <c r="AD116" s="36"/>
      <c r="AE116" s="40"/>
      <c r="AF116" s="52"/>
      <c r="AG116" s="54"/>
      <c r="AH116" s="54"/>
      <c r="AI116" s="54"/>
      <c r="AJ116" s="54"/>
      <c r="AK116" s="54"/>
      <c r="AL116" s="54"/>
      <c r="AP116" s="63" t="str">
        <f>IF(D116&lt;&gt;"",CONCATENATE(TEXT(B116,"00"),VLOOKUP(C116,Auxiliar_Listas!$C$76:$D$119,2,0),D116,TEXT(E116,"0000"),Auxiliar_Formulas!L86,G116&amp;REPT(" ",12-LEN(G116)),TEXT(H116,"0000"),TEXT(I116,"00000000000"),J116&amp;REPT(" ",40-LEN(J116)),K116&amp;REPT(" ",40-LEN(K116)),TEXT(L116,"0000000000000")&amp;TEXT(M116,"00"),TEXT(N116,"0000000000000")&amp;TEXT(O116,"00"),(REPT("0",13-LEN(P116))&amp;P116)&amp;TEXT(Q116,"00"),(REPT("0",13-LEN(S116))&amp;S116)&amp;TEXT(T116,"00"),TEXT(U116,"000000"),TEXT(V116,"000000"),TEXT(VLOOKUP(W116,Auxiliar_Listas!$F$76:$G$82,2,0),"00"),X116,TEXT(VLOOKUP(Y116,Auxiliar_Listas!$J$75:$K$76,2,0),"000"),VLOOKUP(Z116,Auxiliar_Listas!$J$81:$K$82,2,0),REPT("0",11-LEN(AA116))&amp;AA116,REPT(" ",50),TEXT(AC116,"000"),REPT("0",14-LEN(AD116))&amp;AD116,TEXT(VLOOKUP(AE116,Auxiliar_Listas!$J$88:$K$95,2,0),"00"),AF116&amp;REPT(" ",20-LEN(AF116)),"*"),"")</f>
        <v/>
      </c>
    </row>
    <row r="117" spans="2:42" ht="30" customHeight="1" x14ac:dyDescent="0.25">
      <c r="B117" s="33">
        <v>3</v>
      </c>
      <c r="C117" s="40"/>
      <c r="D117" s="34"/>
      <c r="E117" s="35"/>
      <c r="F117" s="35"/>
      <c r="G117" s="34"/>
      <c r="H117" s="35"/>
      <c r="I117" s="36"/>
      <c r="J117" s="34"/>
      <c r="K117" s="34"/>
      <c r="L117" s="34"/>
      <c r="M117" s="37"/>
      <c r="N117" s="34"/>
      <c r="O117" s="37"/>
      <c r="P117" s="34"/>
      <c r="Q117" s="37"/>
      <c r="R117" s="67" t="str">
        <f t="shared" si="1"/>
        <v>Ok</v>
      </c>
      <c r="S117" s="34"/>
      <c r="T117" s="37"/>
      <c r="U117" s="34"/>
      <c r="V117" s="34"/>
      <c r="W117" s="38"/>
      <c r="X117" s="67" t="str">
        <f>IF(W117=Auxiliar_Listas!$F$77,"RG 2226/07 ","00")</f>
        <v>00</v>
      </c>
      <c r="Y117" s="39"/>
      <c r="Z117" s="34"/>
      <c r="AA117" s="34"/>
      <c r="AB117" s="34"/>
      <c r="AC117" s="36"/>
      <c r="AD117" s="36"/>
      <c r="AE117" s="40"/>
      <c r="AF117" s="52"/>
      <c r="AG117" s="54"/>
      <c r="AH117" s="54"/>
      <c r="AI117" s="54"/>
      <c r="AJ117" s="54"/>
      <c r="AK117" s="54"/>
      <c r="AL117" s="54"/>
      <c r="AP117" s="63" t="str">
        <f>IF(D117&lt;&gt;"",CONCATENATE(TEXT(B117,"00"),VLOOKUP(C117,Auxiliar_Listas!$C$76:$D$119,2,0),D117,TEXT(E117,"0000"),Auxiliar_Formulas!L87,G117&amp;REPT(" ",12-LEN(G117)),TEXT(H117,"0000"),TEXT(I117,"00000000000"),J117&amp;REPT(" ",40-LEN(J117)),K117&amp;REPT(" ",40-LEN(K117)),TEXT(L117,"0000000000000")&amp;TEXT(M117,"00"),TEXT(N117,"0000000000000")&amp;TEXT(O117,"00"),(REPT("0",13-LEN(P117))&amp;P117)&amp;TEXT(Q117,"00"),(REPT("0",13-LEN(S117))&amp;S117)&amp;TEXT(T117,"00"),TEXT(U117,"000000"),TEXT(V117,"000000"),TEXT(VLOOKUP(W117,Auxiliar_Listas!$F$76:$G$82,2,0),"00"),X117,TEXT(VLOOKUP(Y117,Auxiliar_Listas!$J$75:$K$76,2,0),"000"),VLOOKUP(Z117,Auxiliar_Listas!$J$81:$K$82,2,0),REPT("0",11-LEN(AA117))&amp;AA117,REPT(" ",50),TEXT(AC117,"000"),REPT("0",14-LEN(AD117))&amp;AD117,TEXT(VLOOKUP(AE117,Auxiliar_Listas!$J$88:$K$95,2,0),"00"),AF117&amp;REPT(" ",20-LEN(AF117)),"*"),"")</f>
        <v/>
      </c>
    </row>
    <row r="118" spans="2:42" ht="30" customHeight="1" x14ac:dyDescent="0.25">
      <c r="B118" s="33">
        <v>3</v>
      </c>
      <c r="C118" s="40"/>
      <c r="D118" s="34"/>
      <c r="E118" s="35"/>
      <c r="F118" s="35"/>
      <c r="G118" s="34"/>
      <c r="H118" s="35"/>
      <c r="I118" s="36"/>
      <c r="J118" s="34"/>
      <c r="K118" s="34"/>
      <c r="L118" s="34"/>
      <c r="M118" s="37"/>
      <c r="N118" s="34"/>
      <c r="O118" s="37"/>
      <c r="P118" s="34"/>
      <c r="Q118" s="37"/>
      <c r="R118" s="67" t="str">
        <f t="shared" si="1"/>
        <v>Ok</v>
      </c>
      <c r="S118" s="34"/>
      <c r="T118" s="37"/>
      <c r="U118" s="34"/>
      <c r="V118" s="34"/>
      <c r="W118" s="38"/>
      <c r="X118" s="67" t="str">
        <f>IF(W118=Auxiliar_Listas!$F$77,"RG 2226/07 ","00")</f>
        <v>00</v>
      </c>
      <c r="Y118" s="39"/>
      <c r="Z118" s="34"/>
      <c r="AA118" s="34"/>
      <c r="AB118" s="34"/>
      <c r="AC118" s="36"/>
      <c r="AD118" s="36"/>
      <c r="AE118" s="40"/>
      <c r="AF118" s="52"/>
      <c r="AG118" s="54"/>
      <c r="AH118" s="54"/>
      <c r="AI118" s="54"/>
      <c r="AJ118" s="54"/>
      <c r="AK118" s="54"/>
      <c r="AL118" s="54"/>
      <c r="AP118" s="63" t="str">
        <f>IF(D118&lt;&gt;"",CONCATENATE(TEXT(B118,"00"),VLOOKUP(C118,Auxiliar_Listas!$C$76:$D$119,2,0),D118,TEXT(E118,"0000"),Auxiliar_Formulas!L88,G118&amp;REPT(" ",12-LEN(G118)),TEXT(H118,"0000"),TEXT(I118,"00000000000"),J118&amp;REPT(" ",40-LEN(J118)),K118&amp;REPT(" ",40-LEN(K118)),TEXT(L118,"0000000000000")&amp;TEXT(M118,"00"),TEXT(N118,"0000000000000")&amp;TEXT(O118,"00"),(REPT("0",13-LEN(P118))&amp;P118)&amp;TEXT(Q118,"00"),(REPT("0",13-LEN(S118))&amp;S118)&amp;TEXT(T118,"00"),TEXT(U118,"000000"),TEXT(V118,"000000"),TEXT(VLOOKUP(W118,Auxiliar_Listas!$F$76:$G$82,2,0),"00"),X118,TEXT(VLOOKUP(Y118,Auxiliar_Listas!$J$75:$K$76,2,0),"000"),VLOOKUP(Z118,Auxiliar_Listas!$J$81:$K$82,2,0),REPT("0",11-LEN(AA118))&amp;AA118,REPT(" ",50),TEXT(AC118,"000"),REPT("0",14-LEN(AD118))&amp;AD118,TEXT(VLOOKUP(AE118,Auxiliar_Listas!$J$88:$K$95,2,0),"00"),AF118&amp;REPT(" ",20-LEN(AF118)),"*"),"")</f>
        <v/>
      </c>
    </row>
    <row r="119" spans="2:42" ht="30" customHeight="1" x14ac:dyDescent="0.25">
      <c r="B119" s="33">
        <v>3</v>
      </c>
      <c r="C119" s="40"/>
      <c r="D119" s="34"/>
      <c r="E119" s="35"/>
      <c r="F119" s="35"/>
      <c r="G119" s="34"/>
      <c r="H119" s="35"/>
      <c r="I119" s="36"/>
      <c r="J119" s="34"/>
      <c r="K119" s="34"/>
      <c r="L119" s="34"/>
      <c r="M119" s="37"/>
      <c r="N119" s="34"/>
      <c r="O119" s="37"/>
      <c r="P119" s="34"/>
      <c r="Q119" s="37"/>
      <c r="R119" s="67" t="str">
        <f t="shared" si="1"/>
        <v>Ok</v>
      </c>
      <c r="S119" s="34"/>
      <c r="T119" s="37"/>
      <c r="U119" s="34"/>
      <c r="V119" s="34"/>
      <c r="W119" s="38"/>
      <c r="X119" s="67" t="str">
        <f>IF(W119=Auxiliar_Listas!$F$77,"RG 2226/07 ","00")</f>
        <v>00</v>
      </c>
      <c r="Y119" s="39"/>
      <c r="Z119" s="34"/>
      <c r="AA119" s="34"/>
      <c r="AB119" s="34"/>
      <c r="AC119" s="36"/>
      <c r="AD119" s="36"/>
      <c r="AE119" s="40"/>
      <c r="AF119" s="52"/>
      <c r="AG119" s="54"/>
      <c r="AH119" s="54"/>
      <c r="AI119" s="54"/>
      <c r="AJ119" s="54"/>
      <c r="AK119" s="54"/>
      <c r="AL119" s="54"/>
      <c r="AP119" s="63" t="str">
        <f>IF(D119&lt;&gt;"",CONCATENATE(TEXT(B119,"00"),VLOOKUP(C119,Auxiliar_Listas!$C$76:$D$119,2,0),D119,TEXT(E119,"0000"),Auxiliar_Formulas!L89,G119&amp;REPT(" ",12-LEN(G119)),TEXT(H119,"0000"),TEXT(I119,"00000000000"),J119&amp;REPT(" ",40-LEN(J119)),K119&amp;REPT(" ",40-LEN(K119)),TEXT(L119,"0000000000000")&amp;TEXT(M119,"00"),TEXT(N119,"0000000000000")&amp;TEXT(O119,"00"),(REPT("0",13-LEN(P119))&amp;P119)&amp;TEXT(Q119,"00"),(REPT("0",13-LEN(S119))&amp;S119)&amp;TEXT(T119,"00"),TEXT(U119,"000000"),TEXT(V119,"000000"),TEXT(VLOOKUP(W119,Auxiliar_Listas!$F$76:$G$82,2,0),"00"),X119,TEXT(VLOOKUP(Y119,Auxiliar_Listas!$J$75:$K$76,2,0),"000"),VLOOKUP(Z119,Auxiliar_Listas!$J$81:$K$82,2,0),REPT("0",11-LEN(AA119))&amp;AA119,REPT(" ",50),TEXT(AC119,"000"),REPT("0",14-LEN(AD119))&amp;AD119,TEXT(VLOOKUP(AE119,Auxiliar_Listas!$J$88:$K$95,2,0),"00"),AF119&amp;REPT(" ",20-LEN(AF119)),"*"),"")</f>
        <v/>
      </c>
    </row>
    <row r="120" spans="2:42" ht="30" customHeight="1" x14ac:dyDescent="0.25">
      <c r="B120" s="33">
        <v>3</v>
      </c>
      <c r="C120" s="40"/>
      <c r="D120" s="34"/>
      <c r="E120" s="35"/>
      <c r="F120" s="35"/>
      <c r="G120" s="34"/>
      <c r="H120" s="35"/>
      <c r="I120" s="36"/>
      <c r="J120" s="34"/>
      <c r="K120" s="34"/>
      <c r="L120" s="34"/>
      <c r="M120" s="37"/>
      <c r="N120" s="34"/>
      <c r="O120" s="37"/>
      <c r="P120" s="34"/>
      <c r="Q120" s="37"/>
      <c r="R120" s="67" t="str">
        <f t="shared" si="1"/>
        <v>Ok</v>
      </c>
      <c r="S120" s="34"/>
      <c r="T120" s="37"/>
      <c r="U120" s="34"/>
      <c r="V120" s="34"/>
      <c r="W120" s="38"/>
      <c r="X120" s="67" t="str">
        <f>IF(W120=Auxiliar_Listas!$F$77,"RG 2226/07 ","00")</f>
        <v>00</v>
      </c>
      <c r="Y120" s="39"/>
      <c r="Z120" s="34"/>
      <c r="AA120" s="34"/>
      <c r="AB120" s="34"/>
      <c r="AC120" s="36"/>
      <c r="AD120" s="36"/>
      <c r="AE120" s="40"/>
      <c r="AF120" s="52"/>
      <c r="AG120" s="54"/>
      <c r="AH120" s="54"/>
      <c r="AI120" s="54"/>
      <c r="AJ120" s="54"/>
      <c r="AK120" s="54"/>
      <c r="AL120" s="54"/>
      <c r="AP120" s="63" t="str">
        <f>IF(D120&lt;&gt;"",CONCATENATE(TEXT(B120,"00"),VLOOKUP(C120,Auxiliar_Listas!$C$76:$D$119,2,0),D120,TEXT(E120,"0000"),Auxiliar_Formulas!L90,G120&amp;REPT(" ",12-LEN(G120)),TEXT(H120,"0000"),TEXT(I120,"00000000000"),J120&amp;REPT(" ",40-LEN(J120)),K120&amp;REPT(" ",40-LEN(K120)),TEXT(L120,"0000000000000")&amp;TEXT(M120,"00"),TEXT(N120,"0000000000000")&amp;TEXT(O120,"00"),(REPT("0",13-LEN(P120))&amp;P120)&amp;TEXT(Q120,"00"),(REPT("0",13-LEN(S120))&amp;S120)&amp;TEXT(T120,"00"),TEXT(U120,"000000"),TEXT(V120,"000000"),TEXT(VLOOKUP(W120,Auxiliar_Listas!$F$76:$G$82,2,0),"00"),X120,TEXT(VLOOKUP(Y120,Auxiliar_Listas!$J$75:$K$76,2,0),"000"),VLOOKUP(Z120,Auxiliar_Listas!$J$81:$K$82,2,0),REPT("0",11-LEN(AA120))&amp;AA120,REPT(" ",50),TEXT(AC120,"000"),REPT("0",14-LEN(AD120))&amp;AD120,TEXT(VLOOKUP(AE120,Auxiliar_Listas!$J$88:$K$95,2,0),"00"),AF120&amp;REPT(" ",20-LEN(AF120)),"*"),"")</f>
        <v/>
      </c>
    </row>
    <row r="121" spans="2:42" ht="30" customHeight="1" x14ac:dyDescent="0.25">
      <c r="B121" s="33">
        <v>3</v>
      </c>
      <c r="C121" s="40"/>
      <c r="D121" s="34"/>
      <c r="E121" s="35"/>
      <c r="F121" s="35"/>
      <c r="G121" s="34"/>
      <c r="H121" s="35"/>
      <c r="I121" s="36"/>
      <c r="J121" s="34"/>
      <c r="K121" s="34"/>
      <c r="L121" s="34"/>
      <c r="M121" s="37"/>
      <c r="N121" s="34"/>
      <c r="O121" s="37"/>
      <c r="P121" s="34"/>
      <c r="Q121" s="37"/>
      <c r="R121" s="67" t="str">
        <f t="shared" si="1"/>
        <v>Ok</v>
      </c>
      <c r="S121" s="34"/>
      <c r="T121" s="37"/>
      <c r="U121" s="34"/>
      <c r="V121" s="34"/>
      <c r="W121" s="38"/>
      <c r="X121" s="67" t="str">
        <f>IF(W121=Auxiliar_Listas!$F$77,"RG 2226/07 ","00")</f>
        <v>00</v>
      </c>
      <c r="Y121" s="39"/>
      <c r="Z121" s="34"/>
      <c r="AA121" s="34"/>
      <c r="AB121" s="34"/>
      <c r="AC121" s="36"/>
      <c r="AD121" s="36"/>
      <c r="AE121" s="40"/>
      <c r="AF121" s="52"/>
      <c r="AG121" s="54"/>
      <c r="AH121" s="54"/>
      <c r="AI121" s="54"/>
      <c r="AJ121" s="54"/>
      <c r="AK121" s="54"/>
      <c r="AL121" s="54"/>
      <c r="AP121" s="63" t="str">
        <f>IF(D121&lt;&gt;"",CONCATENATE(TEXT(B121,"00"),VLOOKUP(C121,Auxiliar_Listas!$C$76:$D$119,2,0),D121,TEXT(E121,"0000"),Auxiliar_Formulas!L91,G121&amp;REPT(" ",12-LEN(G121)),TEXT(H121,"0000"),TEXT(I121,"00000000000"),J121&amp;REPT(" ",40-LEN(J121)),K121&amp;REPT(" ",40-LEN(K121)),TEXT(L121,"0000000000000")&amp;TEXT(M121,"00"),TEXT(N121,"0000000000000")&amp;TEXT(O121,"00"),(REPT("0",13-LEN(P121))&amp;P121)&amp;TEXT(Q121,"00"),(REPT("0",13-LEN(S121))&amp;S121)&amp;TEXT(T121,"00"),TEXT(U121,"000000"),TEXT(V121,"000000"),TEXT(VLOOKUP(W121,Auxiliar_Listas!$F$76:$G$82,2,0),"00"),X121,TEXT(VLOOKUP(Y121,Auxiliar_Listas!$J$75:$K$76,2,0),"000"),VLOOKUP(Z121,Auxiliar_Listas!$J$81:$K$82,2,0),REPT("0",11-LEN(AA121))&amp;AA121,REPT(" ",50),TEXT(AC121,"000"),REPT("0",14-LEN(AD121))&amp;AD121,TEXT(VLOOKUP(AE121,Auxiliar_Listas!$J$88:$K$95,2,0),"00"),AF121&amp;REPT(" ",20-LEN(AF121)),"*"),"")</f>
        <v/>
      </c>
    </row>
    <row r="122" spans="2:42" ht="30" customHeight="1" x14ac:dyDescent="0.25">
      <c r="B122" s="33">
        <v>3</v>
      </c>
      <c r="C122" s="40"/>
      <c r="D122" s="34"/>
      <c r="E122" s="35"/>
      <c r="F122" s="35"/>
      <c r="G122" s="34"/>
      <c r="H122" s="35"/>
      <c r="I122" s="36"/>
      <c r="J122" s="34"/>
      <c r="K122" s="34"/>
      <c r="L122" s="34"/>
      <c r="M122" s="37"/>
      <c r="N122" s="34"/>
      <c r="O122" s="37"/>
      <c r="P122" s="34"/>
      <c r="Q122" s="37"/>
      <c r="R122" s="67" t="str">
        <f t="shared" si="1"/>
        <v>Ok</v>
      </c>
      <c r="S122" s="34"/>
      <c r="T122" s="37"/>
      <c r="U122" s="34"/>
      <c r="V122" s="34"/>
      <c r="W122" s="38"/>
      <c r="X122" s="67" t="str">
        <f>IF(W122=Auxiliar_Listas!$F$77,"RG 2226/07 ","00")</f>
        <v>00</v>
      </c>
      <c r="Y122" s="39"/>
      <c r="Z122" s="34"/>
      <c r="AA122" s="34"/>
      <c r="AB122" s="34"/>
      <c r="AC122" s="36"/>
      <c r="AD122" s="36"/>
      <c r="AE122" s="40"/>
      <c r="AF122" s="52"/>
      <c r="AG122" s="54"/>
      <c r="AH122" s="54"/>
      <c r="AI122" s="54"/>
      <c r="AJ122" s="54"/>
      <c r="AK122" s="54"/>
      <c r="AL122" s="54"/>
      <c r="AP122" s="63" t="str">
        <f>IF(D122&lt;&gt;"",CONCATENATE(TEXT(B122,"00"),VLOOKUP(C122,Auxiliar_Listas!$C$76:$D$119,2,0),D122,TEXT(E122,"0000"),Auxiliar_Formulas!L92,G122&amp;REPT(" ",12-LEN(G122)),TEXT(H122,"0000"),TEXT(I122,"00000000000"),J122&amp;REPT(" ",40-LEN(J122)),K122&amp;REPT(" ",40-LEN(K122)),TEXT(L122,"0000000000000")&amp;TEXT(M122,"00"),TEXT(N122,"0000000000000")&amp;TEXT(O122,"00"),(REPT("0",13-LEN(P122))&amp;P122)&amp;TEXT(Q122,"00"),(REPT("0",13-LEN(S122))&amp;S122)&amp;TEXT(T122,"00"),TEXT(U122,"000000"),TEXT(V122,"000000"),TEXT(VLOOKUP(W122,Auxiliar_Listas!$F$76:$G$82,2,0),"00"),X122,TEXT(VLOOKUP(Y122,Auxiliar_Listas!$J$75:$K$76,2,0),"000"),VLOOKUP(Z122,Auxiliar_Listas!$J$81:$K$82,2,0),REPT("0",11-LEN(AA122))&amp;AA122,REPT(" ",50),TEXT(AC122,"000"),REPT("0",14-LEN(AD122))&amp;AD122,TEXT(VLOOKUP(AE122,Auxiliar_Listas!$J$88:$K$95,2,0),"00"),AF122&amp;REPT(" ",20-LEN(AF122)),"*"),"")</f>
        <v/>
      </c>
    </row>
    <row r="123" spans="2:42" ht="30" customHeight="1" x14ac:dyDescent="0.25">
      <c r="B123" s="33">
        <v>3</v>
      </c>
      <c r="C123" s="40"/>
      <c r="D123" s="34"/>
      <c r="E123" s="35"/>
      <c r="F123" s="35"/>
      <c r="G123" s="34"/>
      <c r="H123" s="35"/>
      <c r="I123" s="36"/>
      <c r="J123" s="34"/>
      <c r="K123" s="34"/>
      <c r="L123" s="34"/>
      <c r="M123" s="37"/>
      <c r="N123" s="34"/>
      <c r="O123" s="37"/>
      <c r="P123" s="34"/>
      <c r="Q123" s="37"/>
      <c r="R123" s="67" t="str">
        <f t="shared" si="1"/>
        <v>Ok</v>
      </c>
      <c r="S123" s="34"/>
      <c r="T123" s="37"/>
      <c r="U123" s="34"/>
      <c r="V123" s="34"/>
      <c r="W123" s="38"/>
      <c r="X123" s="67" t="str">
        <f>IF(W123=Auxiliar_Listas!$F$77,"RG 2226/07 ","00")</f>
        <v>00</v>
      </c>
      <c r="Y123" s="39"/>
      <c r="Z123" s="34"/>
      <c r="AA123" s="34"/>
      <c r="AB123" s="34"/>
      <c r="AC123" s="36"/>
      <c r="AD123" s="36"/>
      <c r="AE123" s="40"/>
      <c r="AF123" s="52"/>
      <c r="AG123" s="54"/>
      <c r="AH123" s="54"/>
      <c r="AI123" s="54"/>
      <c r="AJ123" s="54"/>
      <c r="AK123" s="54"/>
      <c r="AL123" s="54"/>
      <c r="AP123" s="63" t="str">
        <f>IF(D123&lt;&gt;"",CONCATENATE(TEXT(B123,"00"),VLOOKUP(C123,Auxiliar_Listas!$C$76:$D$119,2,0),D123,TEXT(E123,"0000"),Auxiliar_Formulas!L93,G123&amp;REPT(" ",12-LEN(G123)),TEXT(H123,"0000"),TEXT(I123,"00000000000"),J123&amp;REPT(" ",40-LEN(J123)),K123&amp;REPT(" ",40-LEN(K123)),TEXT(L123,"0000000000000")&amp;TEXT(M123,"00"),TEXT(N123,"0000000000000")&amp;TEXT(O123,"00"),(REPT("0",13-LEN(P123))&amp;P123)&amp;TEXT(Q123,"00"),(REPT("0",13-LEN(S123))&amp;S123)&amp;TEXT(T123,"00"),TEXT(U123,"000000"),TEXT(V123,"000000"),TEXT(VLOOKUP(W123,Auxiliar_Listas!$F$76:$G$82,2,0),"00"),X123,TEXT(VLOOKUP(Y123,Auxiliar_Listas!$J$75:$K$76,2,0),"000"),VLOOKUP(Z123,Auxiliar_Listas!$J$81:$K$82,2,0),REPT("0",11-LEN(AA123))&amp;AA123,REPT(" ",50),TEXT(AC123,"000"),REPT("0",14-LEN(AD123))&amp;AD123,TEXT(VLOOKUP(AE123,Auxiliar_Listas!$J$88:$K$95,2,0),"00"),AF123&amp;REPT(" ",20-LEN(AF123)),"*"),"")</f>
        <v/>
      </c>
    </row>
    <row r="124" spans="2:42" ht="30" customHeight="1" x14ac:dyDescent="0.25">
      <c r="B124" s="33">
        <v>3</v>
      </c>
      <c r="C124" s="40"/>
      <c r="D124" s="34"/>
      <c r="E124" s="35"/>
      <c r="F124" s="35"/>
      <c r="G124" s="34"/>
      <c r="H124" s="35"/>
      <c r="I124" s="36"/>
      <c r="J124" s="34"/>
      <c r="K124" s="34"/>
      <c r="L124" s="34"/>
      <c r="M124" s="37"/>
      <c r="N124" s="34"/>
      <c r="O124" s="37"/>
      <c r="P124" s="34"/>
      <c r="Q124" s="37"/>
      <c r="R124" s="67" t="str">
        <f t="shared" si="1"/>
        <v>Ok</v>
      </c>
      <c r="S124" s="34"/>
      <c r="T124" s="37"/>
      <c r="U124" s="34"/>
      <c r="V124" s="34"/>
      <c r="W124" s="38"/>
      <c r="X124" s="67" t="str">
        <f>IF(W124=Auxiliar_Listas!$F$77,"RG 2226/07 ","00")</f>
        <v>00</v>
      </c>
      <c r="Y124" s="39"/>
      <c r="Z124" s="34"/>
      <c r="AA124" s="34"/>
      <c r="AB124" s="34"/>
      <c r="AC124" s="36"/>
      <c r="AD124" s="36"/>
      <c r="AE124" s="40"/>
      <c r="AF124" s="52"/>
      <c r="AG124" s="54"/>
      <c r="AH124" s="54"/>
      <c r="AI124" s="54"/>
      <c r="AJ124" s="54"/>
      <c r="AK124" s="54"/>
      <c r="AL124" s="54"/>
      <c r="AP124" s="63" t="str">
        <f>IF(D124&lt;&gt;"",CONCATENATE(TEXT(B124,"00"),VLOOKUP(C124,Auxiliar_Listas!$C$76:$D$119,2,0),D124,TEXT(E124,"0000"),Auxiliar_Formulas!L94,G124&amp;REPT(" ",12-LEN(G124)),TEXT(H124,"0000"),TEXT(I124,"00000000000"),J124&amp;REPT(" ",40-LEN(J124)),K124&amp;REPT(" ",40-LEN(K124)),TEXT(L124,"0000000000000")&amp;TEXT(M124,"00"),TEXT(N124,"0000000000000")&amp;TEXT(O124,"00"),(REPT("0",13-LEN(P124))&amp;P124)&amp;TEXT(Q124,"00"),(REPT("0",13-LEN(S124))&amp;S124)&amp;TEXT(T124,"00"),TEXT(U124,"000000"),TEXT(V124,"000000"),TEXT(VLOOKUP(W124,Auxiliar_Listas!$F$76:$G$82,2,0),"00"),X124,TEXT(VLOOKUP(Y124,Auxiliar_Listas!$J$75:$K$76,2,0),"000"),VLOOKUP(Z124,Auxiliar_Listas!$J$81:$K$82,2,0),REPT("0",11-LEN(AA124))&amp;AA124,REPT(" ",50),TEXT(AC124,"000"),REPT("0",14-LEN(AD124))&amp;AD124,TEXT(VLOOKUP(AE124,Auxiliar_Listas!$J$88:$K$95,2,0),"00"),AF124&amp;REPT(" ",20-LEN(AF124)),"*"),"")</f>
        <v/>
      </c>
    </row>
    <row r="125" spans="2:42" ht="30" customHeight="1" x14ac:dyDescent="0.25">
      <c r="B125" s="33">
        <v>3</v>
      </c>
      <c r="C125" s="40"/>
      <c r="D125" s="34"/>
      <c r="E125" s="35"/>
      <c r="F125" s="35"/>
      <c r="G125" s="34"/>
      <c r="H125" s="35"/>
      <c r="I125" s="36"/>
      <c r="J125" s="34"/>
      <c r="K125" s="34"/>
      <c r="L125" s="34"/>
      <c r="M125" s="37"/>
      <c r="N125" s="34"/>
      <c r="O125" s="37"/>
      <c r="P125" s="34"/>
      <c r="Q125" s="37"/>
      <c r="R125" s="67" t="str">
        <f t="shared" si="1"/>
        <v>Ok</v>
      </c>
      <c r="S125" s="34"/>
      <c r="T125" s="37"/>
      <c r="U125" s="34"/>
      <c r="V125" s="34"/>
      <c r="W125" s="38"/>
      <c r="X125" s="67" t="str">
        <f>IF(W125=Auxiliar_Listas!$F$77,"RG 2226/07 ","00")</f>
        <v>00</v>
      </c>
      <c r="Y125" s="39"/>
      <c r="Z125" s="34"/>
      <c r="AA125" s="34"/>
      <c r="AB125" s="34"/>
      <c r="AC125" s="36"/>
      <c r="AD125" s="36"/>
      <c r="AE125" s="40"/>
      <c r="AF125" s="52"/>
      <c r="AG125" s="54"/>
      <c r="AH125" s="54"/>
      <c r="AI125" s="54"/>
      <c r="AJ125" s="54"/>
      <c r="AK125" s="54"/>
      <c r="AL125" s="54"/>
      <c r="AP125" s="63" t="str">
        <f>IF(D125&lt;&gt;"",CONCATENATE(TEXT(B125,"00"),VLOOKUP(C125,Auxiliar_Listas!$C$76:$D$119,2,0),D125,TEXT(E125,"0000"),Auxiliar_Formulas!L95,G125&amp;REPT(" ",12-LEN(G125)),TEXT(H125,"0000"),TEXT(I125,"00000000000"),J125&amp;REPT(" ",40-LEN(J125)),K125&amp;REPT(" ",40-LEN(K125)),TEXT(L125,"0000000000000")&amp;TEXT(M125,"00"),TEXT(N125,"0000000000000")&amp;TEXT(O125,"00"),(REPT("0",13-LEN(P125))&amp;P125)&amp;TEXT(Q125,"00"),(REPT("0",13-LEN(S125))&amp;S125)&amp;TEXT(T125,"00"),TEXT(U125,"000000"),TEXT(V125,"000000"),TEXT(VLOOKUP(W125,Auxiliar_Listas!$F$76:$G$82,2,0),"00"),X125,TEXT(VLOOKUP(Y125,Auxiliar_Listas!$J$75:$K$76,2,0),"000"),VLOOKUP(Z125,Auxiliar_Listas!$J$81:$K$82,2,0),REPT("0",11-LEN(AA125))&amp;AA125,REPT(" ",50),TEXT(AC125,"000"),REPT("0",14-LEN(AD125))&amp;AD125,TEXT(VLOOKUP(AE125,Auxiliar_Listas!$J$88:$K$95,2,0),"00"),AF125&amp;REPT(" ",20-LEN(AF125)),"*"),"")</f>
        <v/>
      </c>
    </row>
    <row r="126" spans="2:42" ht="30" customHeight="1" x14ac:dyDescent="0.25">
      <c r="B126" s="33">
        <v>3</v>
      </c>
      <c r="C126" s="40"/>
      <c r="D126" s="34"/>
      <c r="E126" s="35"/>
      <c r="F126" s="35"/>
      <c r="G126" s="34"/>
      <c r="H126" s="35"/>
      <c r="I126" s="36"/>
      <c r="J126" s="34"/>
      <c r="K126" s="34"/>
      <c r="L126" s="34"/>
      <c r="M126" s="37"/>
      <c r="N126" s="34"/>
      <c r="O126" s="37"/>
      <c r="P126" s="34"/>
      <c r="Q126" s="37"/>
      <c r="R126" s="67" t="str">
        <f t="shared" si="1"/>
        <v>Ok</v>
      </c>
      <c r="S126" s="34"/>
      <c r="T126" s="37"/>
      <c r="U126" s="34"/>
      <c r="V126" s="34"/>
      <c r="W126" s="38"/>
      <c r="X126" s="67" t="str">
        <f>IF(W126=Auxiliar_Listas!$F$77,"RG 2226/07 ","00")</f>
        <v>00</v>
      </c>
      <c r="Y126" s="39"/>
      <c r="Z126" s="34"/>
      <c r="AA126" s="34"/>
      <c r="AB126" s="34"/>
      <c r="AC126" s="36"/>
      <c r="AD126" s="36"/>
      <c r="AE126" s="40"/>
      <c r="AF126" s="52"/>
      <c r="AG126" s="54"/>
      <c r="AH126" s="54"/>
      <c r="AI126" s="54"/>
      <c r="AJ126" s="54"/>
      <c r="AK126" s="54"/>
      <c r="AL126" s="54"/>
      <c r="AP126" s="63" t="str">
        <f>IF(D126&lt;&gt;"",CONCATENATE(TEXT(B126,"00"),VLOOKUP(C126,Auxiliar_Listas!$C$76:$D$119,2,0),D126,TEXT(E126,"0000"),Auxiliar_Formulas!L96,G126&amp;REPT(" ",12-LEN(G126)),TEXT(H126,"0000"),TEXT(I126,"00000000000"),J126&amp;REPT(" ",40-LEN(J126)),K126&amp;REPT(" ",40-LEN(K126)),TEXT(L126,"0000000000000")&amp;TEXT(M126,"00"),TEXT(N126,"0000000000000")&amp;TEXT(O126,"00"),(REPT("0",13-LEN(P126))&amp;P126)&amp;TEXT(Q126,"00"),(REPT("0",13-LEN(S126))&amp;S126)&amp;TEXT(T126,"00"),TEXT(U126,"000000"),TEXT(V126,"000000"),TEXT(VLOOKUP(W126,Auxiliar_Listas!$F$76:$G$82,2,0),"00"),X126,TEXT(VLOOKUP(Y126,Auxiliar_Listas!$J$75:$K$76,2,0),"000"),VLOOKUP(Z126,Auxiliar_Listas!$J$81:$K$82,2,0),REPT("0",11-LEN(AA126))&amp;AA126,REPT(" ",50),TEXT(AC126,"000"),REPT("0",14-LEN(AD126))&amp;AD126,TEXT(VLOOKUP(AE126,Auxiliar_Listas!$J$88:$K$95,2,0),"00"),AF126&amp;REPT(" ",20-LEN(AF126)),"*"),"")</f>
        <v/>
      </c>
    </row>
    <row r="127" spans="2:42" ht="30" customHeight="1" x14ac:dyDescent="0.25">
      <c r="B127" s="33">
        <v>3</v>
      </c>
      <c r="C127" s="40"/>
      <c r="D127" s="34"/>
      <c r="E127" s="35"/>
      <c r="F127" s="35"/>
      <c r="G127" s="34"/>
      <c r="H127" s="35"/>
      <c r="I127" s="36"/>
      <c r="J127" s="34"/>
      <c r="K127" s="34"/>
      <c r="L127" s="34"/>
      <c r="M127" s="37"/>
      <c r="N127" s="34"/>
      <c r="O127" s="37"/>
      <c r="P127" s="34"/>
      <c r="Q127" s="37"/>
      <c r="R127" s="67" t="str">
        <f t="shared" si="1"/>
        <v>Ok</v>
      </c>
      <c r="S127" s="34"/>
      <c r="T127" s="37"/>
      <c r="U127" s="34"/>
      <c r="V127" s="34"/>
      <c r="W127" s="38"/>
      <c r="X127" s="67" t="str">
        <f>IF(W127=Auxiliar_Listas!$F$77,"RG 2226/07 ","00")</f>
        <v>00</v>
      </c>
      <c r="Y127" s="39"/>
      <c r="Z127" s="34"/>
      <c r="AA127" s="34"/>
      <c r="AB127" s="34"/>
      <c r="AC127" s="36"/>
      <c r="AD127" s="36"/>
      <c r="AE127" s="40"/>
      <c r="AF127" s="52"/>
      <c r="AG127" s="54"/>
      <c r="AH127" s="54"/>
      <c r="AI127" s="54"/>
      <c r="AJ127" s="54"/>
      <c r="AK127" s="54"/>
      <c r="AL127" s="54"/>
      <c r="AP127" s="63" t="str">
        <f>IF(D127&lt;&gt;"",CONCATENATE(TEXT(B127,"00"),VLOOKUP(C127,Auxiliar_Listas!$C$76:$D$119,2,0),D127,TEXT(E127,"0000"),Auxiliar_Formulas!L97,G127&amp;REPT(" ",12-LEN(G127)),TEXT(H127,"0000"),TEXT(I127,"00000000000"),J127&amp;REPT(" ",40-LEN(J127)),K127&amp;REPT(" ",40-LEN(K127)),TEXT(L127,"0000000000000")&amp;TEXT(M127,"00"),TEXT(N127,"0000000000000")&amp;TEXT(O127,"00"),(REPT("0",13-LEN(P127))&amp;P127)&amp;TEXT(Q127,"00"),(REPT("0",13-LEN(S127))&amp;S127)&amp;TEXT(T127,"00"),TEXT(U127,"000000"),TEXT(V127,"000000"),TEXT(VLOOKUP(W127,Auxiliar_Listas!$F$76:$G$82,2,0),"00"),X127,TEXT(VLOOKUP(Y127,Auxiliar_Listas!$J$75:$K$76,2,0),"000"),VLOOKUP(Z127,Auxiliar_Listas!$J$81:$K$82,2,0),REPT("0",11-LEN(AA127))&amp;AA127,REPT(" ",50),TEXT(AC127,"000"),REPT("0",14-LEN(AD127))&amp;AD127,TEXT(VLOOKUP(AE127,Auxiliar_Listas!$J$88:$K$95,2,0),"00"),AF127&amp;REPT(" ",20-LEN(AF127)),"*"),"")</f>
        <v/>
      </c>
    </row>
    <row r="128" spans="2:42" ht="30" customHeight="1" x14ac:dyDescent="0.25">
      <c r="B128" s="33">
        <v>3</v>
      </c>
      <c r="C128" s="40"/>
      <c r="D128" s="34"/>
      <c r="E128" s="35"/>
      <c r="F128" s="35"/>
      <c r="G128" s="34"/>
      <c r="H128" s="35"/>
      <c r="I128" s="36"/>
      <c r="J128" s="34"/>
      <c r="K128" s="34"/>
      <c r="L128" s="34"/>
      <c r="M128" s="37"/>
      <c r="N128" s="34"/>
      <c r="O128" s="37"/>
      <c r="P128" s="34"/>
      <c r="Q128" s="37"/>
      <c r="R128" s="67" t="str">
        <f t="shared" si="1"/>
        <v>Ok</v>
      </c>
      <c r="S128" s="34"/>
      <c r="T128" s="37"/>
      <c r="U128" s="34"/>
      <c r="V128" s="34"/>
      <c r="W128" s="38"/>
      <c r="X128" s="67" t="str">
        <f>IF(W128=Auxiliar_Listas!$F$77,"RG 2226/07 ","00")</f>
        <v>00</v>
      </c>
      <c r="Y128" s="39"/>
      <c r="Z128" s="34"/>
      <c r="AA128" s="34"/>
      <c r="AB128" s="34"/>
      <c r="AC128" s="36"/>
      <c r="AD128" s="36"/>
      <c r="AE128" s="40"/>
      <c r="AF128" s="52"/>
      <c r="AG128" s="54"/>
      <c r="AH128" s="54"/>
      <c r="AI128" s="54"/>
      <c r="AJ128" s="54"/>
      <c r="AK128" s="54"/>
      <c r="AL128" s="54"/>
      <c r="AP128" s="63" t="str">
        <f>IF(D128&lt;&gt;"",CONCATENATE(TEXT(B128,"00"),VLOOKUP(C128,Auxiliar_Listas!$C$76:$D$119,2,0),D128,TEXT(E128,"0000"),Auxiliar_Formulas!L98,G128&amp;REPT(" ",12-LEN(G128)),TEXT(H128,"0000"),TEXT(I128,"00000000000"),J128&amp;REPT(" ",40-LEN(J128)),K128&amp;REPT(" ",40-LEN(K128)),TEXT(L128,"0000000000000")&amp;TEXT(M128,"00"),TEXT(N128,"0000000000000")&amp;TEXT(O128,"00"),(REPT("0",13-LEN(P128))&amp;P128)&amp;TEXT(Q128,"00"),(REPT("0",13-LEN(S128))&amp;S128)&amp;TEXT(T128,"00"),TEXT(U128,"000000"),TEXT(V128,"000000"),TEXT(VLOOKUP(W128,Auxiliar_Listas!$F$76:$G$82,2,0),"00"),X128,TEXT(VLOOKUP(Y128,Auxiliar_Listas!$J$75:$K$76,2,0),"000"),VLOOKUP(Z128,Auxiliar_Listas!$J$81:$K$82,2,0),REPT("0",11-LEN(AA128))&amp;AA128,REPT(" ",50),TEXT(AC128,"000"),REPT("0",14-LEN(AD128))&amp;AD128,TEXT(VLOOKUP(AE128,Auxiliar_Listas!$J$88:$K$95,2,0),"00"),AF128&amp;REPT(" ",20-LEN(AF128)),"*"),"")</f>
        <v/>
      </c>
    </row>
    <row r="129" spans="2:47" ht="30" customHeight="1" x14ac:dyDescent="0.25">
      <c r="B129" s="33">
        <v>3</v>
      </c>
      <c r="C129" s="40"/>
      <c r="D129" s="34"/>
      <c r="E129" s="35"/>
      <c r="F129" s="35"/>
      <c r="G129" s="34"/>
      <c r="H129" s="35"/>
      <c r="I129" s="36"/>
      <c r="J129" s="34"/>
      <c r="K129" s="34"/>
      <c r="L129" s="34"/>
      <c r="M129" s="37"/>
      <c r="N129" s="34"/>
      <c r="O129" s="37"/>
      <c r="P129" s="34"/>
      <c r="Q129" s="37"/>
      <c r="R129" s="67" t="str">
        <f t="shared" si="1"/>
        <v>Ok</v>
      </c>
      <c r="S129" s="34"/>
      <c r="T129" s="37"/>
      <c r="U129" s="34"/>
      <c r="V129" s="34"/>
      <c r="W129" s="38"/>
      <c r="X129" s="67" t="str">
        <f>IF(W129=Auxiliar_Listas!$F$77,"RG 2226/07 ","00")</f>
        <v>00</v>
      </c>
      <c r="Y129" s="39"/>
      <c r="Z129" s="34"/>
      <c r="AA129" s="34"/>
      <c r="AB129" s="34"/>
      <c r="AC129" s="36"/>
      <c r="AD129" s="36"/>
      <c r="AE129" s="40"/>
      <c r="AF129" s="52"/>
      <c r="AG129" s="54"/>
      <c r="AH129" s="54"/>
      <c r="AI129" s="54"/>
      <c r="AJ129" s="54"/>
      <c r="AK129" s="54"/>
      <c r="AL129" s="54"/>
      <c r="AP129" s="63" t="str">
        <f>IF(D129&lt;&gt;"",CONCATENATE(TEXT(B129,"00"),VLOOKUP(C129,Auxiliar_Listas!$C$76:$D$119,2,0),D129,TEXT(E129,"0000"),Auxiliar_Formulas!L99,G129&amp;REPT(" ",12-LEN(G129)),TEXT(H129,"0000"),TEXT(I129,"00000000000"),J129&amp;REPT(" ",40-LEN(J129)),K129&amp;REPT(" ",40-LEN(K129)),TEXT(L129,"0000000000000")&amp;TEXT(M129,"00"),TEXT(N129,"0000000000000")&amp;TEXT(O129,"00"),(REPT("0",13-LEN(P129))&amp;P129)&amp;TEXT(Q129,"00"),(REPT("0",13-LEN(S129))&amp;S129)&amp;TEXT(T129,"00"),TEXT(U129,"000000"),TEXT(V129,"000000"),TEXT(VLOOKUP(W129,Auxiliar_Listas!$F$76:$G$82,2,0),"00"),X129,TEXT(VLOOKUP(Y129,Auxiliar_Listas!$J$75:$K$76,2,0),"000"),VLOOKUP(Z129,Auxiliar_Listas!$J$81:$K$82,2,0),REPT("0",11-LEN(AA129))&amp;AA129,REPT(" ",50),TEXT(AC129,"000"),REPT("0",14-LEN(AD129))&amp;AD129,TEXT(VLOOKUP(AE129,Auxiliar_Listas!$J$88:$K$95,2,0),"00"),AF129&amp;REPT(" ",20-LEN(AF129)),"*"),"")</f>
        <v/>
      </c>
    </row>
    <row r="130" spans="2:47" ht="30" customHeight="1" x14ac:dyDescent="0.25">
      <c r="B130" s="33">
        <v>3</v>
      </c>
      <c r="C130" s="40"/>
      <c r="D130" s="34"/>
      <c r="E130" s="35"/>
      <c r="F130" s="35"/>
      <c r="G130" s="34"/>
      <c r="H130" s="35"/>
      <c r="I130" s="36"/>
      <c r="J130" s="34"/>
      <c r="K130" s="34"/>
      <c r="L130" s="34"/>
      <c r="M130" s="37"/>
      <c r="N130" s="34"/>
      <c r="O130" s="37"/>
      <c r="P130" s="34"/>
      <c r="Q130" s="37"/>
      <c r="R130" s="67" t="str">
        <f t="shared" si="1"/>
        <v>Ok</v>
      </c>
      <c r="S130" s="34"/>
      <c r="T130" s="37"/>
      <c r="U130" s="34"/>
      <c r="V130" s="34"/>
      <c r="W130" s="38"/>
      <c r="X130" s="67" t="str">
        <f>IF(W130=Auxiliar_Listas!$F$77,"RG 2226/07 ","00")</f>
        <v>00</v>
      </c>
      <c r="Y130" s="39"/>
      <c r="Z130" s="34"/>
      <c r="AA130" s="34"/>
      <c r="AB130" s="34"/>
      <c r="AC130" s="36"/>
      <c r="AD130" s="36"/>
      <c r="AE130" s="40"/>
      <c r="AF130" s="52"/>
      <c r="AG130" s="54"/>
      <c r="AH130" s="54"/>
      <c r="AI130" s="54"/>
      <c r="AJ130" s="54"/>
      <c r="AK130" s="54"/>
      <c r="AL130" s="54"/>
      <c r="AP130" s="63" t="str">
        <f>IF(D130&lt;&gt;"",CONCATENATE(TEXT(B130,"00"),VLOOKUP(C130,Auxiliar_Listas!$C$76:$D$119,2,0),D130,TEXT(E130,"0000"),Auxiliar_Formulas!L100,G130&amp;REPT(" ",12-LEN(G130)),TEXT(H130,"0000"),TEXT(I130,"00000000000"),J130&amp;REPT(" ",40-LEN(J130)),K130&amp;REPT(" ",40-LEN(K130)),TEXT(L130,"0000000000000")&amp;TEXT(M130,"00"),TEXT(N130,"0000000000000")&amp;TEXT(O130,"00"),(REPT("0",13-LEN(P130))&amp;P130)&amp;TEXT(Q130,"00"),(REPT("0",13-LEN(S130))&amp;S130)&amp;TEXT(T130,"00"),TEXT(U130,"000000"),TEXT(V130,"000000"),TEXT(VLOOKUP(W130,Auxiliar_Listas!$F$76:$G$82,2,0),"00"),X130,TEXT(VLOOKUP(Y130,Auxiliar_Listas!$J$75:$K$76,2,0),"000"),VLOOKUP(Z130,Auxiliar_Listas!$J$81:$K$82,2,0),REPT("0",11-LEN(AA130))&amp;AA130,REPT(" ",50),TEXT(AC130,"000"),REPT("0",14-LEN(AD130))&amp;AD130,TEXT(VLOOKUP(AE130,Auxiliar_Listas!$J$88:$K$95,2,0),"00"),AF130&amp;REPT(" ",20-LEN(AF130)),"*"),"")</f>
        <v/>
      </c>
    </row>
    <row r="131" spans="2:47" ht="30" customHeight="1" x14ac:dyDescent="0.25">
      <c r="B131" s="33">
        <v>3</v>
      </c>
      <c r="C131" s="40"/>
      <c r="D131" s="34"/>
      <c r="E131" s="35"/>
      <c r="F131" s="35"/>
      <c r="G131" s="34"/>
      <c r="H131" s="35"/>
      <c r="I131" s="36"/>
      <c r="J131" s="34"/>
      <c r="K131" s="34"/>
      <c r="L131" s="34"/>
      <c r="M131" s="37"/>
      <c r="N131" s="34"/>
      <c r="O131" s="37"/>
      <c r="P131" s="34"/>
      <c r="Q131" s="37"/>
      <c r="R131" s="67" t="str">
        <f t="shared" si="1"/>
        <v>Ok</v>
      </c>
      <c r="S131" s="34"/>
      <c r="T131" s="37"/>
      <c r="U131" s="34"/>
      <c r="V131" s="34"/>
      <c r="W131" s="38"/>
      <c r="X131" s="67" t="str">
        <f>IF(W131=Auxiliar_Listas!$F$77,"RG 2226/07 ","00")</f>
        <v>00</v>
      </c>
      <c r="Y131" s="39"/>
      <c r="Z131" s="34"/>
      <c r="AA131" s="34"/>
      <c r="AB131" s="34"/>
      <c r="AC131" s="36"/>
      <c r="AD131" s="36"/>
      <c r="AE131" s="40"/>
      <c r="AF131" s="52"/>
      <c r="AG131" s="54"/>
      <c r="AH131" s="54"/>
      <c r="AI131" s="54"/>
      <c r="AJ131" s="54"/>
      <c r="AK131" s="54"/>
      <c r="AL131" s="54"/>
      <c r="AP131" s="63" t="str">
        <f>IF(D131&lt;&gt;"",CONCATENATE(TEXT(B131,"00"),VLOOKUP(C131,Auxiliar_Listas!$C$76:$D$119,2,0),D131,TEXT(E131,"0000"),Auxiliar_Formulas!L101,G131&amp;REPT(" ",12-LEN(G131)),TEXT(H131,"0000"),TEXT(I131,"00000000000"),J131&amp;REPT(" ",40-LEN(J131)),K131&amp;REPT(" ",40-LEN(K131)),TEXT(L131,"0000000000000")&amp;TEXT(M131,"00"),TEXT(N131,"0000000000000")&amp;TEXT(O131,"00"),(REPT("0",13-LEN(P131))&amp;P131)&amp;TEXT(Q131,"00"),(REPT("0",13-LEN(S131))&amp;S131)&amp;TEXT(T131,"00"),TEXT(U131,"000000"),TEXT(V131,"000000"),TEXT(VLOOKUP(W131,Auxiliar_Listas!$F$76:$G$82,2,0),"00"),X131,TEXT(VLOOKUP(Y131,Auxiliar_Listas!$J$75:$K$76,2,0),"000"),VLOOKUP(Z131,Auxiliar_Listas!$J$81:$K$82,2,0),REPT("0",11-LEN(AA131))&amp;AA131,REPT(" ",50),TEXT(AC131,"000"),REPT("0",14-LEN(AD131))&amp;AD131,TEXT(VLOOKUP(AE131,Auxiliar_Listas!$J$88:$K$95,2,0),"00"),AF131&amp;REPT(" ",20-LEN(AF131)),"*"),"")</f>
        <v/>
      </c>
    </row>
    <row r="132" spans="2:47" ht="30" customHeight="1" x14ac:dyDescent="0.25">
      <c r="B132" s="33">
        <v>3</v>
      </c>
      <c r="C132" s="40"/>
      <c r="D132" s="34"/>
      <c r="E132" s="35"/>
      <c r="F132" s="35"/>
      <c r="G132" s="34"/>
      <c r="H132" s="35"/>
      <c r="I132" s="36"/>
      <c r="J132" s="34"/>
      <c r="K132" s="34"/>
      <c r="L132" s="34"/>
      <c r="M132" s="37"/>
      <c r="N132" s="34"/>
      <c r="O132" s="37"/>
      <c r="P132" s="34"/>
      <c r="Q132" s="37"/>
      <c r="R132" s="67" t="str">
        <f t="shared" si="1"/>
        <v>Ok</v>
      </c>
      <c r="S132" s="34"/>
      <c r="T132" s="37"/>
      <c r="U132" s="34"/>
      <c r="V132" s="34"/>
      <c r="W132" s="38"/>
      <c r="X132" s="67" t="str">
        <f>IF(W132=Auxiliar_Listas!$F$77,"RG 2226/07 ","00")</f>
        <v>00</v>
      </c>
      <c r="Y132" s="39"/>
      <c r="Z132" s="34"/>
      <c r="AA132" s="34"/>
      <c r="AB132" s="34"/>
      <c r="AC132" s="36"/>
      <c r="AD132" s="36"/>
      <c r="AE132" s="40"/>
      <c r="AF132" s="52"/>
      <c r="AG132" s="54"/>
      <c r="AH132" s="54"/>
      <c r="AI132" s="54"/>
      <c r="AJ132" s="54"/>
      <c r="AK132" s="54"/>
      <c r="AL132" s="54"/>
      <c r="AP132" s="63" t="str">
        <f>IF(D132&lt;&gt;"",CONCATENATE(TEXT(B132,"00"),VLOOKUP(C132,Auxiliar_Listas!$C$76:$D$119,2,0),D132,TEXT(E132,"0000"),Auxiliar_Formulas!L102,G132&amp;REPT(" ",12-LEN(G132)),TEXT(H132,"0000"),TEXT(I132,"00000000000"),J132&amp;REPT(" ",40-LEN(J132)),K132&amp;REPT(" ",40-LEN(K132)),TEXT(L132,"0000000000000")&amp;TEXT(M132,"00"),TEXT(N132,"0000000000000")&amp;TEXT(O132,"00"),(REPT("0",13-LEN(P132))&amp;P132)&amp;TEXT(Q132,"00"),(REPT("0",13-LEN(S132))&amp;S132)&amp;TEXT(T132,"00"),TEXT(U132,"000000"),TEXT(V132,"000000"),TEXT(VLOOKUP(W132,Auxiliar_Listas!$F$76:$G$82,2,0),"00"),X132,TEXT(VLOOKUP(Y132,Auxiliar_Listas!$J$75:$K$76,2,0),"000"),VLOOKUP(Z132,Auxiliar_Listas!$J$81:$K$82,2,0),REPT("0",11-LEN(AA132))&amp;AA132,REPT(" ",50),TEXT(AC132,"000"),REPT("0",14-LEN(AD132))&amp;AD132,TEXT(VLOOKUP(AE132,Auxiliar_Listas!$J$88:$K$95,2,0),"00"),AF132&amp;REPT(" ",20-LEN(AF132)),"*"),"")</f>
        <v/>
      </c>
    </row>
    <row r="133" spans="2:47" ht="30" customHeight="1" x14ac:dyDescent="0.25">
      <c r="B133" s="33">
        <v>3</v>
      </c>
      <c r="C133" s="40"/>
      <c r="D133" s="34"/>
      <c r="E133" s="35"/>
      <c r="F133" s="35"/>
      <c r="G133" s="34"/>
      <c r="H133" s="35"/>
      <c r="I133" s="36"/>
      <c r="J133" s="34"/>
      <c r="K133" s="34"/>
      <c r="L133" s="34"/>
      <c r="M133" s="37"/>
      <c r="N133" s="34"/>
      <c r="O133" s="37"/>
      <c r="P133" s="34"/>
      <c r="Q133" s="37"/>
      <c r="R133" s="67" t="str">
        <f t="shared" si="1"/>
        <v>Ok</v>
      </c>
      <c r="S133" s="34"/>
      <c r="T133" s="37"/>
      <c r="U133" s="34"/>
      <c r="V133" s="34"/>
      <c r="W133" s="38"/>
      <c r="X133" s="67" t="str">
        <f>IF(W133=Auxiliar_Listas!$F$77,"RG 2226/07 ","00")</f>
        <v>00</v>
      </c>
      <c r="Y133" s="39"/>
      <c r="Z133" s="34"/>
      <c r="AA133" s="34"/>
      <c r="AB133" s="34"/>
      <c r="AC133" s="36"/>
      <c r="AD133" s="36"/>
      <c r="AE133" s="40"/>
      <c r="AF133" s="52"/>
      <c r="AG133" s="54"/>
      <c r="AH133" s="54"/>
      <c r="AI133" s="54"/>
      <c r="AJ133" s="54"/>
      <c r="AK133" s="54"/>
      <c r="AL133" s="54"/>
      <c r="AP133" s="63" t="str">
        <f>IF(D133&lt;&gt;"",CONCATENATE(TEXT(B133,"00"),VLOOKUP(C133,Auxiliar_Listas!$C$76:$D$119,2,0),D133,TEXT(E133,"0000"),Auxiliar_Formulas!L103,G133&amp;REPT(" ",12-LEN(G133)),TEXT(H133,"0000"),TEXT(I133,"00000000000"),J133&amp;REPT(" ",40-LEN(J133)),K133&amp;REPT(" ",40-LEN(K133)),TEXT(L133,"0000000000000")&amp;TEXT(M133,"00"),TEXT(N133,"0000000000000")&amp;TEXT(O133,"00"),(REPT("0",13-LEN(P133))&amp;P133)&amp;TEXT(Q133,"00"),(REPT("0",13-LEN(S133))&amp;S133)&amp;TEXT(T133,"00"),TEXT(U133,"000000"),TEXT(V133,"000000"),TEXT(VLOOKUP(W133,Auxiliar_Listas!$F$76:$G$82,2,0),"00"),X133,TEXT(VLOOKUP(Y133,Auxiliar_Listas!$J$75:$K$76,2,0),"000"),VLOOKUP(Z133,Auxiliar_Listas!$J$81:$K$82,2,0),REPT("0",11-LEN(AA133))&amp;AA133,REPT(" ",50),TEXT(AC133,"000"),REPT("0",14-LEN(AD133))&amp;AD133,TEXT(VLOOKUP(AE133,Auxiliar_Listas!$J$88:$K$95,2,0),"00"),AF133&amp;REPT(" ",20-LEN(AF133)),"*"),"")</f>
        <v/>
      </c>
    </row>
    <row r="134" spans="2:47" ht="30" customHeight="1" x14ac:dyDescent="0.25">
      <c r="B134" s="33">
        <v>3</v>
      </c>
      <c r="C134" s="40"/>
      <c r="D134" s="34"/>
      <c r="E134" s="35"/>
      <c r="F134" s="35"/>
      <c r="G134" s="34"/>
      <c r="H134" s="35"/>
      <c r="I134" s="36"/>
      <c r="J134" s="34"/>
      <c r="K134" s="34"/>
      <c r="L134" s="34"/>
      <c r="M134" s="37"/>
      <c r="N134" s="34"/>
      <c r="O134" s="37"/>
      <c r="P134" s="34"/>
      <c r="Q134" s="37"/>
      <c r="R134" s="67" t="str">
        <f t="shared" si="1"/>
        <v>Ok</v>
      </c>
      <c r="S134" s="34"/>
      <c r="T134" s="37"/>
      <c r="U134" s="34"/>
      <c r="V134" s="34"/>
      <c r="W134" s="38"/>
      <c r="X134" s="67" t="str">
        <f>IF(W134=Auxiliar_Listas!$F$77,"RG 2226/07 ","00")</f>
        <v>00</v>
      </c>
      <c r="Y134" s="39"/>
      <c r="Z134" s="34"/>
      <c r="AA134" s="34"/>
      <c r="AB134" s="34"/>
      <c r="AC134" s="36"/>
      <c r="AD134" s="36"/>
      <c r="AE134" s="40"/>
      <c r="AF134" s="52"/>
      <c r="AG134" s="54"/>
      <c r="AH134" s="54"/>
      <c r="AI134" s="54"/>
      <c r="AJ134" s="54"/>
      <c r="AK134" s="54"/>
      <c r="AL134" s="54"/>
      <c r="AP134" s="63" t="str">
        <f>IF(D134&lt;&gt;"",CONCATENATE(TEXT(B134,"00"),VLOOKUP(C134,Auxiliar_Listas!$C$76:$D$119,2,0),D134,TEXT(E134,"0000"),Auxiliar_Formulas!L104,G134&amp;REPT(" ",12-LEN(G134)),TEXT(H134,"0000"),TEXT(I134,"00000000000"),J134&amp;REPT(" ",40-LEN(J134)),K134&amp;REPT(" ",40-LEN(K134)),TEXT(L134,"0000000000000")&amp;TEXT(M134,"00"),TEXT(N134,"0000000000000")&amp;TEXT(O134,"00"),(REPT("0",13-LEN(P134))&amp;P134)&amp;TEXT(Q134,"00"),(REPT("0",13-LEN(S134))&amp;S134)&amp;TEXT(T134,"00"),TEXT(U134,"000000"),TEXT(V134,"000000"),TEXT(VLOOKUP(W134,Auxiliar_Listas!$F$76:$G$82,2,0),"00"),X134,TEXT(VLOOKUP(Y134,Auxiliar_Listas!$J$75:$K$76,2,0),"000"),VLOOKUP(Z134,Auxiliar_Listas!$J$81:$K$82,2,0),REPT("0",11-LEN(AA134))&amp;AA134,REPT(" ",50),TEXT(AC134,"000"),REPT("0",14-LEN(AD134))&amp;AD134,TEXT(VLOOKUP(AE134,Auxiliar_Listas!$J$88:$K$95,2,0),"00"),AF134&amp;REPT(" ",20-LEN(AF134)),"*"),"")</f>
        <v/>
      </c>
    </row>
    <row r="135" spans="2:47" ht="30" customHeight="1" x14ac:dyDescent="0.25">
      <c r="B135" s="33">
        <v>3</v>
      </c>
      <c r="C135" s="40"/>
      <c r="D135" s="34"/>
      <c r="E135" s="35"/>
      <c r="F135" s="35"/>
      <c r="G135" s="34"/>
      <c r="H135" s="35"/>
      <c r="I135" s="36"/>
      <c r="J135" s="34"/>
      <c r="K135" s="34"/>
      <c r="L135" s="34"/>
      <c r="M135" s="37"/>
      <c r="N135" s="34"/>
      <c r="O135" s="37"/>
      <c r="P135" s="34"/>
      <c r="Q135" s="37"/>
      <c r="R135" s="67" t="str">
        <f t="shared" si="1"/>
        <v>Ok</v>
      </c>
      <c r="S135" s="34"/>
      <c r="T135" s="37"/>
      <c r="U135" s="34"/>
      <c r="V135" s="34"/>
      <c r="W135" s="38"/>
      <c r="X135" s="67" t="str">
        <f>IF(W135=Auxiliar_Listas!$F$77,"RG 2226/07 ","00")</f>
        <v>00</v>
      </c>
      <c r="Y135" s="39"/>
      <c r="Z135" s="34"/>
      <c r="AA135" s="34"/>
      <c r="AB135" s="34"/>
      <c r="AC135" s="36"/>
      <c r="AD135" s="36"/>
      <c r="AE135" s="40"/>
      <c r="AF135" s="52"/>
      <c r="AG135" s="54"/>
      <c r="AH135" s="54"/>
      <c r="AI135" s="54"/>
      <c r="AJ135" s="54"/>
      <c r="AK135" s="54"/>
      <c r="AL135" s="54"/>
      <c r="AP135" s="63" t="str">
        <f>IF(D135&lt;&gt;"",CONCATENATE(TEXT(B135,"00"),VLOOKUP(C135,Auxiliar_Listas!$C$76:$D$119,2,0),D135,TEXT(E135,"0000"),Auxiliar_Formulas!L105,G135&amp;REPT(" ",12-LEN(G135)),TEXT(H135,"0000"),TEXT(I135,"00000000000"),J135&amp;REPT(" ",40-LEN(J135)),K135&amp;REPT(" ",40-LEN(K135)),TEXT(L135,"0000000000000")&amp;TEXT(M135,"00"),TEXT(N135,"0000000000000")&amp;TEXT(O135,"00"),(REPT("0",13-LEN(P135))&amp;P135)&amp;TEXT(Q135,"00"),(REPT("0",13-LEN(S135))&amp;S135)&amp;TEXT(T135,"00"),TEXT(U135,"000000"),TEXT(V135,"000000"),TEXT(VLOOKUP(W135,Auxiliar_Listas!$F$76:$G$82,2,0),"00"),X135,TEXT(VLOOKUP(Y135,Auxiliar_Listas!$J$75:$K$76,2,0),"000"),VLOOKUP(Z135,Auxiliar_Listas!$J$81:$K$82,2,0),REPT("0",11-LEN(AA135))&amp;AA135,REPT(" ",50),TEXT(AC135,"000"),REPT("0",14-LEN(AD135))&amp;AD135,TEXT(VLOOKUP(AE135,Auxiliar_Listas!$J$88:$K$95,2,0),"00"),AF135&amp;REPT(" ",20-LEN(AF135)),"*"),"")</f>
        <v/>
      </c>
    </row>
    <row r="136" spans="2:47" ht="30" customHeight="1" x14ac:dyDescent="0.25">
      <c r="B136" s="33">
        <v>3</v>
      </c>
      <c r="C136" s="40"/>
      <c r="D136" s="34"/>
      <c r="E136" s="35"/>
      <c r="F136" s="35"/>
      <c r="G136" s="34"/>
      <c r="H136" s="35"/>
      <c r="I136" s="36"/>
      <c r="J136" s="34"/>
      <c r="K136" s="34"/>
      <c r="L136" s="34"/>
      <c r="M136" s="37"/>
      <c r="N136" s="34"/>
      <c r="O136" s="37"/>
      <c r="P136" s="34"/>
      <c r="Q136" s="37"/>
      <c r="R136" s="67" t="str">
        <f t="shared" si="1"/>
        <v>Ok</v>
      </c>
      <c r="S136" s="34"/>
      <c r="T136" s="37"/>
      <c r="U136" s="34"/>
      <c r="V136" s="34"/>
      <c r="W136" s="38"/>
      <c r="X136" s="67" t="str">
        <f>IF(W136=Auxiliar_Listas!$F$77,"RG 2226/07 ","00")</f>
        <v>00</v>
      </c>
      <c r="Y136" s="39"/>
      <c r="Z136" s="34"/>
      <c r="AA136" s="34"/>
      <c r="AB136" s="34"/>
      <c r="AC136" s="36"/>
      <c r="AD136" s="36"/>
      <c r="AE136" s="40"/>
      <c r="AF136" s="52"/>
      <c r="AG136" s="54"/>
      <c r="AH136" s="54"/>
      <c r="AI136" s="54"/>
      <c r="AJ136" s="54"/>
      <c r="AK136" s="54"/>
      <c r="AL136" s="54"/>
      <c r="AP136" s="63" t="str">
        <f>IF(D136&lt;&gt;"",CONCATENATE(TEXT(B136,"00"),VLOOKUP(C136,Auxiliar_Listas!$C$76:$D$119,2,0),D136,TEXT(E136,"0000"),Auxiliar_Formulas!L106,G136&amp;REPT(" ",12-LEN(G136)),TEXT(H136,"0000"),TEXT(I136,"00000000000"),J136&amp;REPT(" ",40-LEN(J136)),K136&amp;REPT(" ",40-LEN(K136)),TEXT(L136,"0000000000000")&amp;TEXT(M136,"00"),TEXT(N136,"0000000000000")&amp;TEXT(O136,"00"),(REPT("0",13-LEN(P136))&amp;P136)&amp;TEXT(Q136,"00"),(REPT("0",13-LEN(S136))&amp;S136)&amp;TEXT(T136,"00"),TEXT(U136,"000000"),TEXT(V136,"000000"),TEXT(VLOOKUP(W136,Auxiliar_Listas!$F$76:$G$82,2,0),"00"),X136,TEXT(VLOOKUP(Y136,Auxiliar_Listas!$J$75:$K$76,2,0),"000"),VLOOKUP(Z136,Auxiliar_Listas!$J$81:$K$82,2,0),REPT("0",11-LEN(AA136))&amp;AA136,REPT(" ",50),TEXT(AC136,"000"),REPT("0",14-LEN(AD136))&amp;AD136,TEXT(VLOOKUP(AE136,Auxiliar_Listas!$J$88:$K$95,2,0),"00"),AF136&amp;REPT(" ",20-LEN(AF136)),"*"),"")</f>
        <v/>
      </c>
    </row>
    <row r="137" spans="2:47" x14ac:dyDescent="0.25">
      <c r="AP137" s="63"/>
    </row>
    <row r="138" spans="2:47" x14ac:dyDescent="0.25">
      <c r="I138" s="8"/>
      <c r="AP138" s="63"/>
    </row>
    <row r="139" spans="2:47" ht="15.75" x14ac:dyDescent="0.25">
      <c r="B139" s="41" t="s">
        <v>83</v>
      </c>
      <c r="AP139" s="63"/>
      <c r="AU139" s="9"/>
    </row>
    <row r="140" spans="2:47" ht="4.5" customHeight="1" x14ac:dyDescent="0.25">
      <c r="B140" s="41"/>
      <c r="AP140" s="63"/>
      <c r="AU140" s="9"/>
    </row>
    <row r="141" spans="2:47" ht="14.25" customHeight="1" x14ac:dyDescent="0.25">
      <c r="D141" s="72" t="s">
        <v>387</v>
      </c>
      <c r="E141" s="72"/>
      <c r="AP141" s="63"/>
    </row>
    <row r="142" spans="2:47" x14ac:dyDescent="0.25">
      <c r="B142" s="43" t="s">
        <v>61</v>
      </c>
      <c r="C142" s="43" t="s">
        <v>59</v>
      </c>
      <c r="D142" s="43" t="s">
        <v>284</v>
      </c>
      <c r="E142" s="43" t="s">
        <v>285</v>
      </c>
      <c r="AP142" s="63"/>
    </row>
    <row r="143" spans="2:47" x14ac:dyDescent="0.25">
      <c r="B143" s="33">
        <v>4</v>
      </c>
      <c r="C143" s="34"/>
      <c r="D143" s="44"/>
      <c r="E143" s="34"/>
      <c r="G143" s="20"/>
      <c r="I143" s="8"/>
      <c r="AP143" s="64" t="str">
        <f>IF(C143&lt;&gt;"",TEXT(B143,"00")&amp;TEXT(C143,"00000000000")&amp;TEXT(D143,"000")&amp;TEXT(E143,"00"),"")</f>
        <v/>
      </c>
    </row>
    <row r="144" spans="2:47" x14ac:dyDescent="0.25">
      <c r="B144" s="33">
        <v>4</v>
      </c>
      <c r="C144" s="45"/>
      <c r="D144" s="44"/>
      <c r="E144" s="34"/>
      <c r="G144" s="46" t="s">
        <v>385</v>
      </c>
      <c r="I144" s="8"/>
      <c r="AP144" s="64" t="str">
        <f t="shared" ref="AP144:AP162" si="2">IF(C144&lt;&gt;"",TEXT(B144,"00")&amp;TEXT(C144,"00000000000")&amp;TEXT(D144,"000")&amp;TEXT(E144,"00"),"")</f>
        <v/>
      </c>
    </row>
    <row r="145" spans="2:42" x14ac:dyDescent="0.25">
      <c r="B145" s="33">
        <v>4</v>
      </c>
      <c r="C145" s="34"/>
      <c r="D145" s="44"/>
      <c r="E145" s="34"/>
      <c r="G145" s="20"/>
      <c r="I145" s="8"/>
      <c r="AP145" s="64" t="str">
        <f t="shared" si="2"/>
        <v/>
      </c>
    </row>
    <row r="146" spans="2:42" x14ac:dyDescent="0.25">
      <c r="B146" s="33">
        <v>4</v>
      </c>
      <c r="C146" s="34"/>
      <c r="D146" s="44"/>
      <c r="E146" s="34"/>
      <c r="G146" s="3" t="s">
        <v>386</v>
      </c>
      <c r="H146" s="66" t="str">
        <f>VLOOKUP(Auxiliar_Formulas!$S$13,Auxiliar_Formulas!$Q$16:$R$18,2,0)</f>
        <v>Los porcentajes de participacion informados son inferiores al 100%</v>
      </c>
      <c r="AP146" s="64" t="str">
        <f t="shared" si="2"/>
        <v/>
      </c>
    </row>
    <row r="147" spans="2:42" x14ac:dyDescent="0.25">
      <c r="B147" s="33">
        <v>4</v>
      </c>
      <c r="C147" s="34"/>
      <c r="D147" s="44"/>
      <c r="E147" s="34"/>
      <c r="AP147" s="64" t="str">
        <f t="shared" si="2"/>
        <v/>
      </c>
    </row>
    <row r="148" spans="2:42" x14ac:dyDescent="0.25">
      <c r="B148" s="33">
        <v>4</v>
      </c>
      <c r="C148" s="34"/>
      <c r="D148" s="44"/>
      <c r="E148" s="34"/>
      <c r="AP148" s="64" t="str">
        <f>IF(C148&lt;&gt;"",TEXT(B148,"00")&amp;TEXT(C148,"00000000000")&amp;TEXT(D148,"000")&amp;TEXT(E148,"00"),"")</f>
        <v/>
      </c>
    </row>
    <row r="149" spans="2:42" x14ac:dyDescent="0.25">
      <c r="B149" s="33">
        <v>4</v>
      </c>
      <c r="C149" s="34"/>
      <c r="D149" s="44"/>
      <c r="E149" s="34"/>
      <c r="G149" s="20"/>
      <c r="AP149" s="64" t="str">
        <f t="shared" si="2"/>
        <v/>
      </c>
    </row>
    <row r="150" spans="2:42" x14ac:dyDescent="0.25">
      <c r="B150" s="33">
        <v>4</v>
      </c>
      <c r="C150" s="34"/>
      <c r="D150" s="44"/>
      <c r="E150" s="34"/>
      <c r="AP150" s="64" t="str">
        <f t="shared" si="2"/>
        <v/>
      </c>
    </row>
    <row r="151" spans="2:42" x14ac:dyDescent="0.25">
      <c r="B151" s="33">
        <v>4</v>
      </c>
      <c r="C151" s="34"/>
      <c r="D151" s="44"/>
      <c r="E151" s="34"/>
      <c r="AP151" s="64" t="str">
        <f t="shared" si="2"/>
        <v/>
      </c>
    </row>
    <row r="152" spans="2:42" x14ac:dyDescent="0.25">
      <c r="B152" s="33">
        <v>4</v>
      </c>
      <c r="C152" s="34"/>
      <c r="D152" s="44"/>
      <c r="E152" s="34"/>
      <c r="AP152" s="64" t="str">
        <f t="shared" si="2"/>
        <v/>
      </c>
    </row>
    <row r="153" spans="2:42" x14ac:dyDescent="0.25">
      <c r="B153" s="33">
        <v>4</v>
      </c>
      <c r="C153" s="34"/>
      <c r="D153" s="44"/>
      <c r="E153" s="34"/>
      <c r="H153" s="8"/>
      <c r="AP153" s="64" t="str">
        <f t="shared" si="2"/>
        <v/>
      </c>
    </row>
    <row r="154" spans="2:42" x14ac:dyDescent="0.25">
      <c r="B154" s="33">
        <v>4</v>
      </c>
      <c r="C154" s="34"/>
      <c r="D154" s="44"/>
      <c r="E154" s="34"/>
      <c r="AP154" s="64" t="str">
        <f t="shared" si="2"/>
        <v/>
      </c>
    </row>
    <row r="155" spans="2:42" x14ac:dyDescent="0.25">
      <c r="B155" s="33">
        <v>4</v>
      </c>
      <c r="C155" s="34"/>
      <c r="D155" s="44"/>
      <c r="E155" s="34"/>
      <c r="AP155" s="64" t="str">
        <f t="shared" si="2"/>
        <v/>
      </c>
    </row>
    <row r="156" spans="2:42" x14ac:dyDescent="0.25">
      <c r="B156" s="33">
        <v>4</v>
      </c>
      <c r="C156" s="34"/>
      <c r="D156" s="44"/>
      <c r="E156" s="34"/>
      <c r="AP156" s="64" t="str">
        <f t="shared" si="2"/>
        <v/>
      </c>
    </row>
    <row r="157" spans="2:42" x14ac:dyDescent="0.25">
      <c r="B157" s="33">
        <v>4</v>
      </c>
      <c r="C157" s="34"/>
      <c r="D157" s="44"/>
      <c r="E157" s="34"/>
      <c r="AP157" s="64" t="str">
        <f t="shared" si="2"/>
        <v/>
      </c>
    </row>
    <row r="158" spans="2:42" x14ac:dyDescent="0.25">
      <c r="B158" s="33">
        <v>4</v>
      </c>
      <c r="C158" s="34"/>
      <c r="D158" s="44"/>
      <c r="E158" s="34"/>
      <c r="AP158" s="64" t="str">
        <f t="shared" si="2"/>
        <v/>
      </c>
    </row>
    <row r="159" spans="2:42" x14ac:dyDescent="0.25">
      <c r="B159" s="33">
        <v>4</v>
      </c>
      <c r="C159" s="34"/>
      <c r="D159" s="44"/>
      <c r="E159" s="34"/>
      <c r="AP159" s="64" t="str">
        <f t="shared" si="2"/>
        <v/>
      </c>
    </row>
    <row r="160" spans="2:42" x14ac:dyDescent="0.25">
      <c r="B160" s="33">
        <v>4</v>
      </c>
      <c r="C160" s="34"/>
      <c r="D160" s="44"/>
      <c r="E160" s="34"/>
      <c r="AP160" s="64" t="str">
        <f t="shared" si="2"/>
        <v/>
      </c>
    </row>
    <row r="161" spans="2:47" x14ac:dyDescent="0.25">
      <c r="B161" s="33">
        <v>4</v>
      </c>
      <c r="C161" s="34"/>
      <c r="D161" s="44"/>
      <c r="E161" s="34"/>
      <c r="AP161" s="64" t="str">
        <f t="shared" si="2"/>
        <v/>
      </c>
    </row>
    <row r="162" spans="2:47" x14ac:dyDescent="0.25">
      <c r="B162" s="33">
        <v>4</v>
      </c>
      <c r="C162" s="34"/>
      <c r="D162" s="44"/>
      <c r="E162" s="34"/>
      <c r="AP162" s="64" t="str">
        <f t="shared" si="2"/>
        <v/>
      </c>
    </row>
    <row r="163" spans="2:47" x14ac:dyDescent="0.25">
      <c r="B163" s="33">
        <v>4</v>
      </c>
      <c r="C163" s="34"/>
      <c r="D163" s="44"/>
      <c r="E163" s="34"/>
      <c r="AP163" s="64"/>
    </row>
    <row r="164" spans="2:47" x14ac:dyDescent="0.25">
      <c r="B164" s="33">
        <v>4</v>
      </c>
      <c r="C164" s="34"/>
      <c r="D164" s="44"/>
      <c r="E164" s="34"/>
      <c r="AP164" s="64"/>
    </row>
    <row r="165" spans="2:47" x14ac:dyDescent="0.25">
      <c r="B165" s="33">
        <v>4</v>
      </c>
      <c r="C165" s="34"/>
      <c r="D165" s="44"/>
      <c r="E165" s="34"/>
      <c r="AP165" s="64"/>
    </row>
    <row r="166" spans="2:47" x14ac:dyDescent="0.25">
      <c r="B166" s="33">
        <v>4</v>
      </c>
      <c r="C166" s="34"/>
      <c r="D166" s="44"/>
      <c r="E166" s="34"/>
      <c r="AP166" s="64"/>
    </row>
    <row r="167" spans="2:47" x14ac:dyDescent="0.25">
      <c r="B167" s="33">
        <v>4</v>
      </c>
      <c r="C167" s="34"/>
      <c r="D167" s="44"/>
      <c r="E167" s="34"/>
      <c r="AP167" s="64"/>
    </row>
    <row r="168" spans="2:47" x14ac:dyDescent="0.25">
      <c r="AP168" s="64"/>
    </row>
    <row r="169" spans="2:47" ht="15.75" x14ac:dyDescent="0.25">
      <c r="B169" s="41" t="s">
        <v>84</v>
      </c>
      <c r="C169" s="5"/>
      <c r="D169" s="5"/>
      <c r="AP169" s="63"/>
      <c r="AU169" s="9"/>
    </row>
    <row r="170" spans="2:47" ht="3.75" customHeight="1" x14ac:dyDescent="0.25">
      <c r="AP170" s="63"/>
    </row>
    <row r="171" spans="2:47" ht="26.25" customHeight="1" x14ac:dyDescent="0.25">
      <c r="B171" s="43" t="s">
        <v>61</v>
      </c>
      <c r="C171" s="31" t="s">
        <v>85</v>
      </c>
      <c r="D171" s="31" t="s">
        <v>91</v>
      </c>
      <c r="E171" s="31" t="s">
        <v>388</v>
      </c>
      <c r="F171" s="31" t="s">
        <v>389</v>
      </c>
      <c r="G171" s="31" t="s">
        <v>92</v>
      </c>
      <c r="H171" s="31" t="s">
        <v>390</v>
      </c>
      <c r="AP171" s="63"/>
    </row>
    <row r="172" spans="2:47" x14ac:dyDescent="0.25">
      <c r="B172" s="33">
        <v>5</v>
      </c>
      <c r="C172" s="34"/>
      <c r="D172" s="34"/>
      <c r="E172" s="52"/>
      <c r="F172" s="34"/>
      <c r="G172" s="34"/>
      <c r="H172" s="34"/>
      <c r="AP172" s="64" t="str">
        <f>IF(D172&lt;&gt;"",CONCATENATE(TEXT(B172,"00"),VLOOKUP(C172,Auxiliar_Listas!$C$68:$D$71,2,0),TEXT(D172,"00000000000"),E172&amp;REPT(" ",20-LEN(E172)),F172&amp;REPT(" ",15-LEN(F172)),G172,H172&amp;REPT(" ",50-LEN(H172)),"*"),"")</f>
        <v/>
      </c>
    </row>
    <row r="173" spans="2:47" x14ac:dyDescent="0.25">
      <c r="B173" s="33">
        <v>5</v>
      </c>
      <c r="C173" s="34"/>
      <c r="D173" s="34"/>
      <c r="E173" s="52"/>
      <c r="F173" s="34"/>
      <c r="G173" s="34"/>
      <c r="H173" s="34"/>
      <c r="AP173" s="64" t="str">
        <f>IF(D173&lt;&gt;"",CONCATENATE(TEXT(B173,"00"),VLOOKUP(C173,Auxiliar_Listas!$C$68:$D$71,2,0),TEXT(D173,"00000000000"),E173&amp;REPT(" ",20-LEN(E173)),F173&amp;REPT(" ",15-LEN(F173)),G173,H173&amp;REPT(" ",50-LEN(H173)),"*"),"")</f>
        <v/>
      </c>
    </row>
    <row r="174" spans="2:47" x14ac:dyDescent="0.25">
      <c r="B174" s="33">
        <v>5</v>
      </c>
      <c r="C174" s="34"/>
      <c r="D174" s="34"/>
      <c r="E174" s="52"/>
      <c r="F174" s="34"/>
      <c r="G174" s="34"/>
      <c r="H174" s="34"/>
      <c r="AP174" s="64" t="str">
        <f>IF(D174&lt;&gt;"",CONCATENATE(TEXT(B174,"00"),VLOOKUP(C174,Auxiliar_Listas!$C$68:$D$71,2,0),TEXT(D174,"00000000000"),E174&amp;REPT(" ",20-LEN(E174)),F174&amp;REPT(" ",15-LEN(F174)),G174,H174&amp;REPT(" ",50-LEN(H174)),"*"),"")</f>
        <v/>
      </c>
    </row>
    <row r="175" spans="2:47" x14ac:dyDescent="0.25">
      <c r="B175" s="33">
        <v>5</v>
      </c>
      <c r="C175" s="34"/>
      <c r="D175" s="34"/>
      <c r="E175" s="52"/>
      <c r="F175" s="34"/>
      <c r="G175" s="34"/>
      <c r="H175" s="34"/>
      <c r="AP175" s="64" t="str">
        <f>IF(D175&lt;&gt;"",CONCATENATE(TEXT(B175,"00"),VLOOKUP(C175,Auxiliar_Listas!$C$68:$D$71,2,0),TEXT(D175,"00000000000"),E175&amp;REPT(" ",20-LEN(E175)),F175&amp;REPT(" ",15-LEN(F175)),G175,H175&amp;REPT(" ",50-LEN(H175)),"*"),"")</f>
        <v/>
      </c>
    </row>
    <row r="176" spans="2:47" x14ac:dyDescent="0.25">
      <c r="B176" s="33">
        <v>5</v>
      </c>
      <c r="C176" s="34"/>
      <c r="D176" s="34"/>
      <c r="E176" s="52"/>
      <c r="F176" s="34"/>
      <c r="G176" s="34"/>
      <c r="H176" s="34"/>
      <c r="AP176" s="64" t="str">
        <f>IF(D176&lt;&gt;"",CONCATENATE(TEXT(B176,"00"),VLOOKUP(C176,Auxiliar_Listas!$C$68:$D$71,2,0),TEXT(D176,"00000000000"),E176&amp;REPT(" ",20-LEN(E176)),F176&amp;REPT(" ",15-LEN(F176)),G176,H176&amp;REPT(" ",50-LEN(H176)),"*"),"")</f>
        <v/>
      </c>
    </row>
    <row r="177" spans="2:42" x14ac:dyDescent="0.25">
      <c r="B177" s="33">
        <v>5</v>
      </c>
      <c r="C177" s="34"/>
      <c r="D177" s="34"/>
      <c r="E177" s="52"/>
      <c r="F177" s="34"/>
      <c r="G177" s="34"/>
      <c r="H177" s="34"/>
      <c r="AP177" s="64" t="str">
        <f>IF(D177&lt;&gt;"",CONCATENATE(TEXT(B177,"00"),VLOOKUP(C177,Auxiliar_Listas!$C$68:$D$71,2,0),TEXT(D177,"00000000000"),E177&amp;REPT(" ",20-LEN(E177)),F177&amp;REPT(" ",15-LEN(F177)),G177,H177&amp;REPT(" ",50-LEN(H177)),"*"),"")</f>
        <v/>
      </c>
    </row>
    <row r="178" spans="2:42" x14ac:dyDescent="0.25">
      <c r="B178" s="33">
        <v>5</v>
      </c>
      <c r="C178" s="34"/>
      <c r="D178" s="34"/>
      <c r="E178" s="52"/>
      <c r="F178" s="34"/>
      <c r="G178" s="34"/>
      <c r="H178" s="34"/>
      <c r="AP178" s="64" t="str">
        <f>IF(D178&lt;&gt;"",CONCATENATE(TEXT(B178,"00"),VLOOKUP(C178,Auxiliar_Listas!$C$68:$D$71,2,0),TEXT(D178,"00000000000"),E178&amp;REPT(" ",20-LEN(E178)),F178&amp;REPT(" ",15-LEN(F178)),G178,H178&amp;REPT(" ",50-LEN(H178)),"*"),"")</f>
        <v/>
      </c>
    </row>
    <row r="179" spans="2:42" x14ac:dyDescent="0.25">
      <c r="B179" s="33">
        <v>5</v>
      </c>
      <c r="C179" s="34"/>
      <c r="D179" s="34"/>
      <c r="E179" s="52"/>
      <c r="F179" s="34"/>
      <c r="G179" s="34"/>
      <c r="H179" s="34"/>
      <c r="AP179" s="64" t="str">
        <f>IF(D179&lt;&gt;"",CONCATENATE(TEXT(B179,"00"),VLOOKUP(C179,Auxiliar_Listas!$C$68:$D$71,2,0),TEXT(D179,"00000000000"),E179&amp;REPT(" ",20-LEN(E179)),F179&amp;REPT(" ",15-LEN(F179)),G179,H179&amp;REPT(" ",50-LEN(H179)),"*"),"")</f>
        <v/>
      </c>
    </row>
    <row r="180" spans="2:42" x14ac:dyDescent="0.25">
      <c r="B180" s="33">
        <v>5</v>
      </c>
      <c r="C180" s="34"/>
      <c r="D180" s="34"/>
      <c r="E180" s="52"/>
      <c r="F180" s="34"/>
      <c r="G180" s="34"/>
      <c r="H180" s="34"/>
      <c r="AP180" s="64" t="str">
        <f>IF(D180&lt;&gt;"",CONCATENATE(TEXT(B180,"00"),VLOOKUP(C180,Auxiliar_Listas!$C$68:$D$71,2,0),TEXT(D180,"00000000000"),E180&amp;REPT(" ",20-LEN(E180)),F180&amp;REPT(" ",15-LEN(F180)),G180,H180&amp;REPT(" ",50-LEN(H180)),"*"),"")</f>
        <v/>
      </c>
    </row>
    <row r="181" spans="2:42" x14ac:dyDescent="0.25">
      <c r="B181" s="33">
        <v>5</v>
      </c>
      <c r="C181" s="34"/>
      <c r="D181" s="34"/>
      <c r="E181" s="52"/>
      <c r="F181" s="34"/>
      <c r="G181" s="34"/>
      <c r="H181" s="34"/>
      <c r="AP181" s="64" t="str">
        <f>IF(D181&lt;&gt;"",CONCATENATE(TEXT(B181,"00"),VLOOKUP(C181,Auxiliar_Listas!$C$68:$D$71,2,0),TEXT(D181,"00000000000"),E181&amp;REPT(" ",20-LEN(E181)),F181&amp;REPT(" ",15-LEN(F181)),G181,H181&amp;REPT(" ",50-LEN(H181)),"*"),"")</f>
        <v/>
      </c>
    </row>
    <row r="182" spans="2:42" x14ac:dyDescent="0.25">
      <c r="B182" s="33">
        <v>5</v>
      </c>
      <c r="C182" s="34"/>
      <c r="D182" s="34"/>
      <c r="E182" s="52"/>
      <c r="F182" s="34"/>
      <c r="G182" s="34"/>
      <c r="H182" s="34"/>
      <c r="AP182" s="64" t="str">
        <f>IF(D182&lt;&gt;"",CONCATENATE(TEXT(B182,"00"),VLOOKUP(C182,Auxiliar_Listas!$C$68:$D$71,2,0),TEXT(D182,"00000000000"),E182&amp;REPT(" ",20-LEN(E182)),F182&amp;REPT(" ",15-LEN(F182)),G182,H182&amp;REPT(" ",50-LEN(H182)),"*"),"")</f>
        <v/>
      </c>
    </row>
    <row r="183" spans="2:42" x14ac:dyDescent="0.25">
      <c r="B183" s="33">
        <v>5</v>
      </c>
      <c r="C183" s="34"/>
      <c r="D183" s="34"/>
      <c r="E183" s="52"/>
      <c r="F183" s="34"/>
      <c r="G183" s="34"/>
      <c r="H183" s="34"/>
      <c r="AP183" s="64" t="str">
        <f>IF(D183&lt;&gt;"",CONCATENATE(TEXT(B183,"00"),VLOOKUP(C183,Auxiliar_Listas!$C$68:$D$71,2,0),TEXT(D183,"00000000000"),E183&amp;REPT(" ",20-LEN(E183)),F183&amp;REPT(" ",15-LEN(F183)),G183,H183&amp;REPT(" ",50-LEN(H183)),"*"),"")</f>
        <v/>
      </c>
    </row>
    <row r="184" spans="2:42" x14ac:dyDescent="0.25">
      <c r="B184" s="33">
        <v>5</v>
      </c>
      <c r="C184" s="34"/>
      <c r="D184" s="34"/>
      <c r="E184" s="52"/>
      <c r="F184" s="34"/>
      <c r="G184" s="34"/>
      <c r="H184" s="34"/>
      <c r="AP184" s="64" t="str">
        <f>IF(D184&lt;&gt;"",CONCATENATE(TEXT(B184,"00"),VLOOKUP(C184,Auxiliar_Listas!$C$68:$D$71,2,0),TEXT(D184,"00000000000"),E184&amp;REPT(" ",20-LEN(E184)),F184&amp;REPT(" ",15-LEN(F184)),G184,H184&amp;REPT(" ",50-LEN(H184)),"*"),"")</f>
        <v/>
      </c>
    </row>
    <row r="185" spans="2:42" x14ac:dyDescent="0.25">
      <c r="B185" s="33">
        <v>5</v>
      </c>
      <c r="C185" s="34"/>
      <c r="D185" s="34"/>
      <c r="E185" s="52"/>
      <c r="F185" s="34"/>
      <c r="G185" s="34"/>
      <c r="H185" s="34"/>
      <c r="AP185" s="64" t="str">
        <f>IF(D185&lt;&gt;"",CONCATENATE(TEXT(B185,"00"),VLOOKUP(C185,Auxiliar_Listas!$C$68:$D$71,2,0),TEXT(D185,"00000000000"),E185&amp;REPT(" ",20-LEN(E185)),F185&amp;REPT(" ",15-LEN(F185)),G185,H185&amp;REPT(" ",50-LEN(H185)),"*"),"")</f>
        <v/>
      </c>
    </row>
    <row r="186" spans="2:42" x14ac:dyDescent="0.25">
      <c r="B186" s="33">
        <v>5</v>
      </c>
      <c r="C186" s="34"/>
      <c r="D186" s="34"/>
      <c r="E186" s="52"/>
      <c r="F186" s="34"/>
      <c r="G186" s="34"/>
      <c r="H186" s="34"/>
      <c r="AP186" s="64" t="str">
        <f>IF(D186&lt;&gt;"",CONCATENATE(TEXT(B186,"00"),VLOOKUP(C186,Auxiliar_Listas!$C$68:$D$71,2,0),TEXT(D186,"00000000000"),E186&amp;REPT(" ",20-LEN(E186)),F186&amp;REPT(" ",15-LEN(F186)),G186,H186&amp;REPT(" ",50-LEN(H186)),"*"),"")</f>
        <v/>
      </c>
    </row>
    <row r="187" spans="2:42" x14ac:dyDescent="0.25">
      <c r="B187" s="33">
        <v>5</v>
      </c>
      <c r="C187" s="34"/>
      <c r="D187" s="34"/>
      <c r="E187" s="52"/>
      <c r="F187" s="34"/>
      <c r="G187" s="34"/>
      <c r="H187" s="34"/>
      <c r="AP187" s="64" t="str">
        <f>IF(D187&lt;&gt;"",CONCATENATE(TEXT(B187,"00"),VLOOKUP(C187,Auxiliar_Listas!$C$68:$D$71,2,0),TEXT(D187,"00000000000"),E187&amp;REPT(" ",20-LEN(E187)),F187&amp;REPT(" ",15-LEN(F187)),G187,H187&amp;REPT(" ",50-LEN(H187)),"*"),"")</f>
        <v/>
      </c>
    </row>
    <row r="188" spans="2:42" x14ac:dyDescent="0.25">
      <c r="B188" s="33">
        <v>5</v>
      </c>
      <c r="C188" s="34"/>
      <c r="D188" s="34"/>
      <c r="E188" s="52"/>
      <c r="F188" s="34"/>
      <c r="G188" s="34"/>
      <c r="H188" s="34"/>
      <c r="AP188" s="64" t="str">
        <f>IF(D188&lt;&gt;"",CONCATENATE(TEXT(B188,"00"),VLOOKUP(C188,Auxiliar_Listas!$C$68:$D$71,2,0),TEXT(D188,"00000000000"),E188&amp;REPT(" ",20-LEN(E188)),F188&amp;REPT(" ",15-LEN(F188)),G188,H188&amp;REPT(" ",50-LEN(H188)),"*"),"")</f>
        <v/>
      </c>
    </row>
    <row r="189" spans="2:42" x14ac:dyDescent="0.25">
      <c r="B189" s="33">
        <v>5</v>
      </c>
      <c r="C189" s="34"/>
      <c r="D189" s="34"/>
      <c r="E189" s="52"/>
      <c r="F189" s="34"/>
      <c r="G189" s="34"/>
      <c r="H189" s="34"/>
      <c r="AP189" s="64" t="str">
        <f>IF(D189&lt;&gt;"",CONCATENATE(TEXT(B189,"00"),VLOOKUP(C189,Auxiliar_Listas!$C$68:$D$71,2,0),TEXT(D189,"00000000000"),E189&amp;REPT(" ",20-LEN(E189)),F189&amp;REPT(" ",15-LEN(F189)),G189,H189&amp;REPT(" ",50-LEN(H189)),"*"),"")</f>
        <v/>
      </c>
    </row>
    <row r="190" spans="2:42" x14ac:dyDescent="0.25">
      <c r="B190" s="33">
        <v>5</v>
      </c>
      <c r="C190" s="34"/>
      <c r="D190" s="34"/>
      <c r="E190" s="52"/>
      <c r="F190" s="34"/>
      <c r="G190" s="34"/>
      <c r="H190" s="34"/>
      <c r="AP190" s="64" t="str">
        <f>IF(D190&lt;&gt;"",CONCATENATE(TEXT(B190,"00"),VLOOKUP(C190,Auxiliar_Listas!$C$68:$D$71,2,0),TEXT(D190,"00000000000"),E190&amp;REPT(" ",20-LEN(E190)),F190&amp;REPT(" ",15-LEN(F190)),G190,H190&amp;REPT(" ",50-LEN(H190)),"*"),"")</f>
        <v/>
      </c>
    </row>
    <row r="191" spans="2:42" x14ac:dyDescent="0.25">
      <c r="B191" s="33">
        <v>5</v>
      </c>
      <c r="C191" s="34"/>
      <c r="D191" s="34"/>
      <c r="E191" s="52"/>
      <c r="F191" s="34"/>
      <c r="G191" s="34"/>
      <c r="H191" s="34"/>
      <c r="AP191" s="64" t="str">
        <f>IF(D191&lt;&gt;"",CONCATENATE(TEXT(B191,"00"),VLOOKUP(C191,Auxiliar_Listas!$C$68:$D$71,2,0),TEXT(D191,"00000000000"),E191&amp;REPT(" ",20-LEN(E191)),F191&amp;REPT(" ",15-LEN(F191)),G191,H191&amp;REPT(" ",50-LEN(H191)),"*"),"")</f>
        <v/>
      </c>
    </row>
    <row r="192" spans="2:42" x14ac:dyDescent="0.25">
      <c r="AP192" s="65"/>
    </row>
    <row r="193" spans="42:42" x14ac:dyDescent="0.25">
      <c r="AP193" s="65"/>
    </row>
    <row r="194" spans="42:42" x14ac:dyDescent="0.25">
      <c r="AP194" s="65"/>
    </row>
    <row r="195" spans="42:42" x14ac:dyDescent="0.25">
      <c r="AP195" s="65"/>
    </row>
    <row r="196" spans="42:42" x14ac:dyDescent="0.25">
      <c r="AP196" s="65"/>
    </row>
    <row r="197" spans="42:42" x14ac:dyDescent="0.25">
      <c r="AP197" s="65"/>
    </row>
    <row r="198" spans="42:42" x14ac:dyDescent="0.25">
      <c r="AP198" s="65"/>
    </row>
    <row r="199" spans="42:42" x14ac:dyDescent="0.25">
      <c r="AP199" s="65"/>
    </row>
    <row r="200" spans="42:42" x14ac:dyDescent="0.25">
      <c r="AP200" s="65"/>
    </row>
  </sheetData>
  <sheetProtection algorithmName="SHA-512" hashValue="UjGP4IkHI/qYuKlD3aZ9T3MnSk/ZsW2plv6h5RCjyWvuImd3t6dxLzehb5fBnEk9MnUFc4Im+bjpq1z2K7dFxg==" saltValue="vxEPtYh0AVOQplcPTvsn/A==" spinCount="100000" sheet="1" objects="1" scenarios="1"/>
  <mergeCells count="5">
    <mergeCell ref="D141:E141"/>
    <mergeCell ref="L35:M35"/>
    <mergeCell ref="N35:O35"/>
    <mergeCell ref="P35:Q35"/>
    <mergeCell ref="S35:T35"/>
  </mergeCells>
  <dataValidations count="38">
    <dataValidation type="list" allowBlank="1" showInputMessage="1" showErrorMessage="1" sqref="F7:F8">
      <formula1>Marca_agente_de_retencion</formula1>
    </dataValidation>
    <dataValidation type="custom" allowBlank="1" showInputMessage="1" showErrorMessage="1" error="El valor ingresado debe ser mayor o igual a Julio de 2016" sqref="D7:D8">
      <formula1>D7&gt;= 201607</formula1>
    </dataValidation>
    <dataValidation type="textLength" operator="lessThanOrEqual" allowBlank="1" showInputMessage="1" showErrorMessage="1" error="La cantidad maxima de caracteres a ingresar son 20" sqref="AF37:AL136 E172:E191 C13:C32">
      <formula1>20</formula1>
    </dataValidation>
    <dataValidation type="list" allowBlank="1" showInputMessage="1" showErrorMessage="1" sqref="E13:E32">
      <formula1>Tipo_Concepto</formula1>
    </dataValidation>
    <dataValidation type="list" allowBlank="1" showInputMessage="1" showErrorMessage="1" sqref="F18:F21">
      <formula1>INDIRECT($E$13)</formula1>
    </dataValidation>
    <dataValidation type="textLength" operator="equal" allowBlank="1" showInputMessage="1" showErrorMessage="1" sqref="U37:U80 U82:U136">
      <formula1>6</formula1>
    </dataValidation>
    <dataValidation type="custom" allowBlank="1" showInputMessage="1" showErrorMessage="1" sqref="M13:M32">
      <formula1>AND(LEFT(L13,6)&lt;=LEFT(M13,6),LEN(M13)=6)</formula1>
    </dataValidation>
    <dataValidation type="list" allowBlank="1" showInputMessage="1" showErrorMessage="1" sqref="N13:N32">
      <formula1>Tipo_habilitacion</formula1>
    </dataValidation>
    <dataValidation type="textLength" operator="lessThanOrEqual" allowBlank="1" showInputMessage="1" showErrorMessage="1" error="La cantidad de caracteres debe ser igual o menor a 50_x000a_" sqref="O13:O32">
      <formula1>50</formula1>
    </dataValidation>
    <dataValidation type="textLength" operator="lessThanOrEqual" allowBlank="1" showInputMessage="1" showErrorMessage="1" sqref="P13:P32">
      <formula1>10</formula1>
    </dataValidation>
    <dataValidation type="textLength" operator="lessThanOrEqual" allowBlank="1" showInputMessage="1" showErrorMessage="1" sqref="Q13:Q32 S13:S32">
      <formula1>8</formula1>
    </dataValidation>
    <dataValidation type="textLength" operator="lessThanOrEqual" allowBlank="1" showInputMessage="1" showErrorMessage="1" sqref="F37:F136 R13:R32">
      <formula1>20</formula1>
    </dataValidation>
    <dataValidation type="list" allowBlank="1" showInputMessage="1" showErrorMessage="1" sqref="T13:T32">
      <formula1>Provincias</formula1>
    </dataValidation>
    <dataValidation type="textLength" operator="lessThanOrEqual" allowBlank="1" showInputMessage="1" showErrorMessage="1" sqref="D13:D32">
      <formula1>144</formula1>
    </dataValidation>
    <dataValidation type="textLength" operator="lessThanOrEqual" allowBlank="1" showInputMessage="1" showErrorMessage="1" sqref="C143 C145:C167">
      <formula1>11</formula1>
    </dataValidation>
    <dataValidation type="list" allowBlank="1" showInputMessage="1" showErrorMessage="1" sqref="C172:C191">
      <formula1>Tipo_de_Profesional</formula1>
    </dataValidation>
    <dataValidation type="textLength" operator="equal" allowBlank="1" showInputMessage="1" showErrorMessage="1" sqref="D37:D136">
      <formula1>8</formula1>
    </dataValidation>
    <dataValidation type="textLength" operator="lessThanOrEqual" allowBlank="1" showInputMessage="1" showErrorMessage="1" sqref="H172:H191">
      <formula1>50</formula1>
    </dataValidation>
    <dataValidation type="list" allowBlank="1" showInputMessage="1" showErrorMessage="1" sqref="F13:F17">
      <formula1>INDIRECT($E13)</formula1>
    </dataValidation>
    <dataValidation type="list" allowBlank="1" showInputMessage="1" showErrorMessage="1" sqref="F22:F29">
      <formula1>INDIRECT(E22)</formula1>
    </dataValidation>
    <dataValidation type="textLength" operator="equal" allowBlank="1" showInputMessage="1" showErrorMessage="1" error="Debe tener 11 caracteres" sqref="D172:D191">
      <formula1>11</formula1>
    </dataValidation>
    <dataValidation type="textLength" operator="lessThanOrEqual" allowBlank="1" showInputMessage="1" showErrorMessage="1" error="Debe haber como maximo 15 caracteres_x000a_" sqref="F172:F191">
      <formula1>15</formula1>
    </dataValidation>
    <dataValidation type="list" allowBlank="1" showInputMessage="1" showErrorMessage="1" sqref="C37:C136">
      <formula1>COMPROBANTES</formula1>
    </dataValidation>
    <dataValidation type="textLength" operator="equal" allowBlank="1" showInputMessage="1" showErrorMessage="1" sqref="I37:I136 C7">
      <formula1>11</formula1>
    </dataValidation>
    <dataValidation type="textLength" allowBlank="1" showInputMessage="1" showErrorMessage="1" sqref="J37:J136">
      <formula1>1</formula1>
      <formula2>40</formula2>
    </dataValidation>
    <dataValidation type="textLength" operator="lessThanOrEqual" allowBlank="1" showInputMessage="1" showErrorMessage="1" sqref="K37:K136">
      <formula1>40</formula1>
    </dataValidation>
    <dataValidation type="textLength" operator="lessThanOrEqual" allowBlank="1" showInputMessage="1" showErrorMessage="1" sqref="O37:O136 T37:T136 M37:M136">
      <formula1>2</formula1>
    </dataValidation>
    <dataValidation type="textLength" operator="lessThanOrEqual" allowBlank="1" showInputMessage="1" showErrorMessage="1" sqref="L37:L136 S37:S136 N37:N136">
      <formula1>13</formula1>
    </dataValidation>
    <dataValidation type="custom" allowBlank="1" showInputMessage="1" showErrorMessage="1" error="Debe ser igual o posterior a Julio de 2016. Y debera ser MENOR o IGUAL a lo ingresado en el campo &quot;Periodo Informado&quot;" sqref="V37:V136 U81">
      <formula1>AND(U37&gt;=201607,LEN(U37)=6,U37&lt;=$D$7)</formula1>
    </dataValidation>
    <dataValidation type="list" allowBlank="1" showInputMessage="1" showErrorMessage="1" sqref="W37:W136">
      <formula1>Motivo_NO_Retencion</formula1>
    </dataValidation>
    <dataValidation type="list" allowBlank="1" showInputMessage="1" showErrorMessage="1" sqref="Y37:Y136">
      <formula1>Tipo_de_Rubro_7</formula1>
    </dataValidation>
    <dataValidation type="list" allowBlank="1" showInputMessage="1" showErrorMessage="1" sqref="Z37:Z136">
      <formula1>Tipo_de_credito_fiscal</formula1>
    </dataValidation>
    <dataValidation type="list" allowBlank="1" showInputMessage="1" showErrorMessage="1" sqref="AE37:AE136">
      <formula1>Medios_de_Pago</formula1>
    </dataValidation>
    <dataValidation type="textLength" operator="equal" allowBlank="1" showInputMessage="1" showErrorMessage="1" error="Dejar este campo en blanco" sqref="AB37:AB136">
      <formula1>0</formula1>
    </dataValidation>
    <dataValidation type="custom" allowBlank="1" showInputMessage="1" showErrorMessage="1" error="Este campo debe completarse solo si la fecha informada en &quot;PERIODO DE PAGO&quot; es mayor a la informada en &quot;PERIODO INFORMADO&quot;" sqref="AC37:AC136">
      <formula1>AND(U37&gt;$D$7,LEN(AC37)&lt;4)</formula1>
    </dataValidation>
    <dataValidation type="custom" allowBlank="1" showInputMessage="1" showErrorMessage="1" sqref="AD37:AD136">
      <formula1>AND(U37&gt;$D$7,LEN(AC37)&lt;15)</formula1>
    </dataValidation>
    <dataValidation type="textLength" operator="equal" allowBlank="1" showInputMessage="1" showErrorMessage="1" error="El formato debe ser AAAAMMDD" sqref="G172:G191">
      <formula1>8</formula1>
    </dataValidation>
    <dataValidation type="textLength" operator="equal" allowBlank="1" showInputMessage="1" showErrorMessage="1" error="Deben ingresarse 8 caracteres._x000a__x000a_El formato debe ser AAAAMMDD" sqref="L13:L32">
      <formula1>8</formula1>
    </dataValidation>
  </dataValidations>
  <pageMargins left="0.7" right="0.7" top="0.75" bottom="0.75" header="0.3" footer="0.3"/>
  <pageSetup paperSize="9" orientation="portrait" verticalDpi="0" r:id="rId1"/>
  <ignoredErrors>
    <ignoredError sqref="H14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29" id="{5374BD15-D1C7-427B-A1C9-5A6CF3210CB0}">
            <xm:f>OR(Auxiliar_Formulas!$E7=1,Auxiliar_Formulas!$E7=2,Auxiliar_Formulas!$E7=3)</xm:f>
            <x14:dxf>
              <fill>
                <patternFill>
                  <bgColor theme="1"/>
                </patternFill>
              </fill>
            </x14:dxf>
          </x14:cfRule>
          <xm:sqref>G13</xm:sqref>
        </x14:conditionalFormatting>
        <x14:conditionalFormatting xmlns:xm="http://schemas.microsoft.com/office/excel/2006/main">
          <x14:cfRule type="expression" priority="124" id="{7A669C1B-B053-4862-884A-278BD45699DE}">
            <xm:f>OR(Auxiliar_Formulas!$E$7=1,Auxiliar_Formulas!$E$7=2,Auxiliar_Formulas!$E$7=3)</xm:f>
            <x14:dxf>
              <fill>
                <patternFill>
                  <bgColor theme="1"/>
                </patternFill>
              </fill>
            </x14:dxf>
          </x14:cfRule>
          <xm:sqref>H13</xm:sqref>
        </x14:conditionalFormatting>
        <x14:conditionalFormatting xmlns:xm="http://schemas.microsoft.com/office/excel/2006/main">
          <x14:cfRule type="expression" priority="120" id="{401120E5-C7AC-418D-BF54-E0C75FD9D631}">
            <xm:f>OR(Auxiliar_Formulas!$E$7=3,Auxiliar_Formulas!$E$7=4,Auxiliar_Formulas!$E$7=5)</xm:f>
            <x14:dxf>
              <fill>
                <patternFill>
                  <bgColor theme="1"/>
                </patternFill>
              </fill>
            </x14:dxf>
          </x14:cfRule>
          <xm:sqref>I13</xm:sqref>
        </x14:conditionalFormatting>
        <x14:conditionalFormatting xmlns:xm="http://schemas.microsoft.com/office/excel/2006/main">
          <x14:cfRule type="expression" priority="119" id="{CFD38177-0F67-47FC-A18C-7676B44E6313}">
            <xm:f>OR(Auxiliar_Formulas!$E$7=1,Auxiliar_Formulas!$E$7=3,Auxiliar_Formulas!$E$7=4,Auxiliar_Formulas!$E$7=5)</xm:f>
            <x14:dxf>
              <fill>
                <patternFill>
                  <bgColor theme="1"/>
                </patternFill>
              </fill>
            </x14:dxf>
          </x14:cfRule>
          <xm:sqref>J13</xm:sqref>
        </x14:conditionalFormatting>
        <x14:conditionalFormatting xmlns:xm="http://schemas.microsoft.com/office/excel/2006/main">
          <x14:cfRule type="expression" priority="118" id="{3BE69767-DD5E-40D2-84C5-6AEB6D43C326}">
            <xm:f>OR(Auxiliar_Formulas!$E7=1,Auxiliar_Formulas!$E7=3,Auxiliar_Formulas!$E7=4,Auxiliar_Formulas!$E7=5)</xm:f>
            <x14:dxf>
              <fill>
                <patternFill>
                  <bgColor theme="1"/>
                </patternFill>
              </fill>
            </x14:dxf>
          </x14:cfRule>
          <xm:sqref>K13</xm:sqref>
        </x14:conditionalFormatting>
        <x14:conditionalFormatting xmlns:xm="http://schemas.microsoft.com/office/excel/2006/main">
          <x14:cfRule type="expression" priority="100" id="{AB56A8E4-F4B8-4788-8A5A-5598DF5F0C06}">
            <xm:f>OR(Auxiliar_Formulas!$E$8=1,Auxiliar_Formulas!$E$8=2,Auxiliar_Formulas!$E$8=3)</xm:f>
            <x14:dxf>
              <fill>
                <patternFill>
                  <bgColor theme="1"/>
                </patternFill>
              </fill>
            </x14:dxf>
          </x14:cfRule>
          <xm:sqref>G14</xm:sqref>
        </x14:conditionalFormatting>
        <x14:conditionalFormatting xmlns:xm="http://schemas.microsoft.com/office/excel/2006/main">
          <x14:cfRule type="expression" priority="99" id="{8B987976-8673-47C6-BD18-7653D23CD929}">
            <xm:f>OR(Auxiliar_Formulas!$E$9=1,Auxiliar_Formulas!$E$9=2,Auxiliar_Formulas!$E$9=3)</xm:f>
            <x14:dxf>
              <fill>
                <patternFill>
                  <bgColor theme="1"/>
                </patternFill>
              </fill>
            </x14:dxf>
          </x14:cfRule>
          <xm:sqref>G15</xm:sqref>
        </x14:conditionalFormatting>
        <x14:conditionalFormatting xmlns:xm="http://schemas.microsoft.com/office/excel/2006/main">
          <x14:cfRule type="expression" priority="98" id="{4331EAE3-E3F8-4F28-9B10-385BB54662D6}">
            <xm:f>OR(Auxiliar_Formulas!$E$10=1,Auxiliar_Formulas!$E$10=2,Auxiliar_Formulas!$E$10=3)</xm:f>
            <x14:dxf>
              <fill>
                <patternFill>
                  <bgColor theme="1"/>
                </patternFill>
              </fill>
            </x14:dxf>
          </x14:cfRule>
          <xm:sqref>G16</xm:sqref>
        </x14:conditionalFormatting>
        <x14:conditionalFormatting xmlns:xm="http://schemas.microsoft.com/office/excel/2006/main">
          <x14:cfRule type="expression" priority="97" id="{26284CEA-AAB8-4736-820E-5852AB642386}">
            <xm:f>OR(Auxiliar_Formulas!$E$11=1,Auxiliar_Formulas!$E$11=2,Auxiliar_Formulas!$E$11=3)</xm:f>
            <x14:dxf>
              <fill>
                <patternFill>
                  <bgColor theme="1"/>
                </patternFill>
              </fill>
            </x14:dxf>
          </x14:cfRule>
          <xm:sqref>G17</xm:sqref>
        </x14:conditionalFormatting>
        <x14:conditionalFormatting xmlns:xm="http://schemas.microsoft.com/office/excel/2006/main">
          <x14:cfRule type="expression" priority="96" id="{7FB896D0-37BA-4F7D-A241-12FEC94CCB69}">
            <xm:f>OR(Auxiliar_Formulas!$E$8=1,Auxiliar_Formulas!$E$8=2,Auxiliar_Formulas!$E$8=3)</xm:f>
            <x14:dxf>
              <fill>
                <patternFill>
                  <bgColor theme="1"/>
                </patternFill>
              </fill>
            </x14:dxf>
          </x14:cfRule>
          <xm:sqref>H14</xm:sqref>
        </x14:conditionalFormatting>
        <x14:conditionalFormatting xmlns:xm="http://schemas.microsoft.com/office/excel/2006/main">
          <x14:cfRule type="expression" priority="95" id="{39CC1683-23F3-42E9-9423-96F12FA669AC}">
            <xm:f>OR(Auxiliar_Formulas!$E$9=1,Auxiliar_Formulas!$E$9=2,Auxiliar_Formulas!$E$9=3)</xm:f>
            <x14:dxf>
              <fill>
                <patternFill>
                  <bgColor theme="1"/>
                </patternFill>
              </fill>
            </x14:dxf>
          </x14:cfRule>
          <xm:sqref>H15</xm:sqref>
        </x14:conditionalFormatting>
        <x14:conditionalFormatting xmlns:xm="http://schemas.microsoft.com/office/excel/2006/main">
          <x14:cfRule type="expression" priority="94" id="{C38CB670-471B-45E7-8277-CF75D7FF72A7}">
            <xm:f>OR(Auxiliar_Formulas!$E$10=1,Auxiliar_Formulas!$E$10=2,Auxiliar_Formulas!$E$10=3)</xm:f>
            <x14:dxf>
              <fill>
                <patternFill>
                  <bgColor theme="1"/>
                </patternFill>
              </fill>
            </x14:dxf>
          </x14:cfRule>
          <xm:sqref>H16</xm:sqref>
        </x14:conditionalFormatting>
        <x14:conditionalFormatting xmlns:xm="http://schemas.microsoft.com/office/excel/2006/main">
          <x14:cfRule type="expression" priority="93" id="{9A97E158-F4F1-4330-86C0-388CDEBDC15E}">
            <xm:f>OR(Auxiliar_Formulas!$E$11=1,Auxiliar_Formulas!$E$11=2,Auxiliar_Formulas!$E$11=3)</xm:f>
            <x14:dxf>
              <fill>
                <patternFill>
                  <bgColor theme="1"/>
                </patternFill>
              </fill>
            </x14:dxf>
          </x14:cfRule>
          <xm:sqref>H17</xm:sqref>
        </x14:conditionalFormatting>
        <x14:conditionalFormatting xmlns:xm="http://schemas.microsoft.com/office/excel/2006/main">
          <x14:cfRule type="expression" priority="90" id="{B093843C-0940-48E9-8428-2D67CAE76C07}">
            <xm:f>OR(Auxiliar_Formulas!$E$8=1,Auxiliar_Formulas!$E$8=3,Auxiliar_Formulas!$E$8=4,Auxiliar_Formulas!$E$8=5)</xm:f>
            <x14:dxf>
              <fill>
                <patternFill>
                  <bgColor theme="1"/>
                </patternFill>
              </fill>
            </x14:dxf>
          </x14:cfRule>
          <xm:sqref>J14</xm:sqref>
        </x14:conditionalFormatting>
        <x14:conditionalFormatting xmlns:xm="http://schemas.microsoft.com/office/excel/2006/main">
          <x14:cfRule type="expression" priority="89" id="{950F0A4D-7EA1-4CB0-82FC-1B0F87413E84}">
            <xm:f>OR(Auxiliar_Formulas!$E$9=1,Auxiliar_Formulas!$E$9=3,Auxiliar_Formulas!$E$9=4,Auxiliar_Formulas!$E$9=5)</xm:f>
            <x14:dxf>
              <fill>
                <patternFill>
                  <bgColor theme="1"/>
                </patternFill>
              </fill>
            </x14:dxf>
          </x14:cfRule>
          <xm:sqref>J15</xm:sqref>
        </x14:conditionalFormatting>
        <x14:conditionalFormatting xmlns:xm="http://schemas.microsoft.com/office/excel/2006/main">
          <x14:cfRule type="expression" priority="88" id="{08976E02-5A5B-4A95-92C9-F58E8826F6D1}">
            <xm:f>OR(Auxiliar_Formulas!$E$10=1,Auxiliar_Formulas!$E$10=3,Auxiliar_Formulas!$E$10=4,Auxiliar_Formulas!$E$10=5)</xm:f>
            <x14:dxf>
              <fill>
                <patternFill>
                  <bgColor theme="1"/>
                </patternFill>
              </fill>
            </x14:dxf>
          </x14:cfRule>
          <xm:sqref>J16</xm:sqref>
        </x14:conditionalFormatting>
        <x14:conditionalFormatting xmlns:xm="http://schemas.microsoft.com/office/excel/2006/main">
          <x14:cfRule type="expression" priority="87" id="{1F3FDD9E-91B4-466C-8391-06EBDF84A3E4}">
            <xm:f>OR(Auxiliar_Formulas!$E$11=1,Auxiliar_Formulas!$E$11=3,Auxiliar_Formulas!$E$11=4,Auxiliar_Formulas!$E$11=5)</xm:f>
            <x14:dxf>
              <fill>
                <patternFill>
                  <bgColor theme="1"/>
                </patternFill>
              </fill>
            </x14:dxf>
          </x14:cfRule>
          <xm:sqref>J17</xm:sqref>
        </x14:conditionalFormatting>
        <x14:conditionalFormatting xmlns:xm="http://schemas.microsoft.com/office/excel/2006/main">
          <x14:cfRule type="expression" priority="86" id="{BCADF331-8CEB-4EE1-A5AD-1F60606E7F1C}">
            <xm:f>OR(Auxiliar_Formulas!$E$8=1,Auxiliar_Formulas!$E$8=3,Auxiliar_Formulas!$E$8=4,Auxiliar_Formulas!$E$8=5)</xm:f>
            <x14:dxf>
              <fill>
                <patternFill>
                  <bgColor theme="1"/>
                </patternFill>
              </fill>
            </x14:dxf>
          </x14:cfRule>
          <xm:sqref>K14</xm:sqref>
        </x14:conditionalFormatting>
        <x14:conditionalFormatting xmlns:xm="http://schemas.microsoft.com/office/excel/2006/main">
          <x14:cfRule type="expression" priority="85" id="{2C997DCF-3754-441B-8AD0-481D8C1CCD33}">
            <xm:f>OR(Auxiliar_Formulas!$E$9=1,Auxiliar_Formulas!$E$9=3,Auxiliar_Formulas!$E$9=4,Auxiliar_Formulas!$E$9=5)</xm:f>
            <x14:dxf>
              <fill>
                <patternFill>
                  <bgColor theme="1"/>
                </patternFill>
              </fill>
            </x14:dxf>
          </x14:cfRule>
          <xm:sqref>K15</xm:sqref>
        </x14:conditionalFormatting>
        <x14:conditionalFormatting xmlns:xm="http://schemas.microsoft.com/office/excel/2006/main">
          <x14:cfRule type="expression" priority="84" id="{F0707506-A328-4BED-81FE-8174241F088F}">
            <xm:f>OR(Auxiliar_Formulas!$E$10=1,Auxiliar_Formulas!$E$10=3,Auxiliar_Formulas!$E$10=4,Auxiliar_Formulas!$E$10=5)</xm:f>
            <x14:dxf>
              <fill>
                <patternFill>
                  <bgColor theme="1"/>
                </patternFill>
              </fill>
            </x14:dxf>
          </x14:cfRule>
          <xm:sqref>K16</xm:sqref>
        </x14:conditionalFormatting>
        <x14:conditionalFormatting xmlns:xm="http://schemas.microsoft.com/office/excel/2006/main">
          <x14:cfRule type="expression" priority="83" id="{F8A1B20A-79BD-4C98-8FEB-E3E52B6985A8}">
            <xm:f>OR(Auxiliar_Formulas!$E$11=1,Auxiliar_Formulas!$E$11=3,Auxiliar_Formulas!$E$11=4,Auxiliar_Formulas!$E$11=5)</xm:f>
            <x14:dxf>
              <fill>
                <patternFill>
                  <bgColor theme="1"/>
                </patternFill>
              </fill>
            </x14:dxf>
          </x14:cfRule>
          <xm:sqref>K17</xm:sqref>
        </x14:conditionalFormatting>
        <x14:conditionalFormatting xmlns:xm="http://schemas.microsoft.com/office/excel/2006/main">
          <x14:cfRule type="expression" priority="82" id="{CFA76619-AAE2-40EE-B973-127EA8FD64E4}">
            <xm:f>OR(Auxiliar_Formulas!$E$8=3,Auxiliar_Formulas!$E$8=4,Auxiliar_Formulas!$E$8=5)</xm:f>
            <x14:dxf>
              <fill>
                <patternFill>
                  <bgColor theme="1"/>
                </patternFill>
              </fill>
            </x14:dxf>
          </x14:cfRule>
          <xm:sqref>I14</xm:sqref>
        </x14:conditionalFormatting>
        <x14:conditionalFormatting xmlns:xm="http://schemas.microsoft.com/office/excel/2006/main">
          <x14:cfRule type="expression" priority="81" id="{EC4A6B65-48A4-45AF-A45F-5039DA4CA378}">
            <xm:f>OR(Auxiliar_Formulas!$E$9=3,Auxiliar_Formulas!$E$9=4,Auxiliar_Formulas!$E$9=5)</xm:f>
            <x14:dxf>
              <fill>
                <patternFill>
                  <bgColor theme="1"/>
                </patternFill>
              </fill>
            </x14:dxf>
          </x14:cfRule>
          <xm:sqref>I15</xm:sqref>
        </x14:conditionalFormatting>
        <x14:conditionalFormatting xmlns:xm="http://schemas.microsoft.com/office/excel/2006/main">
          <x14:cfRule type="expression" priority="80" id="{7C9FE116-DC6D-473E-A89E-8FFF9DC67CA9}">
            <xm:f>Auxiliar_Formulas!$S$13=3</xm:f>
            <x14:dxf>
              <fill>
                <patternFill>
                  <bgColor theme="9" tint="0.59996337778862885"/>
                </patternFill>
              </fill>
            </x14:dxf>
          </x14:cfRule>
          <xm:sqref>H146</xm:sqref>
        </x14:conditionalFormatting>
        <x14:conditionalFormatting xmlns:xm="http://schemas.microsoft.com/office/excel/2006/main">
          <x14:cfRule type="expression" priority="79" id="{5C6E42BE-60A1-4F6D-9309-6C38FDF14FD8}">
            <xm:f>OR(Auxiliar_Formulas!$E$12=1,Auxiliar_Formulas!$E$12=2,Auxiliar_Formulas!$E$12=3)</xm:f>
            <x14:dxf>
              <fill>
                <patternFill>
                  <bgColor theme="1"/>
                </patternFill>
              </fill>
            </x14:dxf>
          </x14:cfRule>
          <xm:sqref>G18</xm:sqref>
        </x14:conditionalFormatting>
        <x14:conditionalFormatting xmlns:xm="http://schemas.microsoft.com/office/excel/2006/main">
          <x14:cfRule type="expression" priority="78" id="{F5F5372D-8E25-467C-82F5-293EF8BBBAFF}">
            <xm:f>OR(Auxiliar_Formulas!$E$13=1,Auxiliar_Formulas!$E$13=2,Auxiliar_Formulas!$E$13=3)</xm:f>
            <x14:dxf>
              <fill>
                <patternFill>
                  <bgColor theme="1"/>
                </patternFill>
              </fill>
            </x14:dxf>
          </x14:cfRule>
          <xm:sqref>G19</xm:sqref>
        </x14:conditionalFormatting>
        <x14:conditionalFormatting xmlns:xm="http://schemas.microsoft.com/office/excel/2006/main">
          <x14:cfRule type="expression" priority="77" id="{EFED3846-B520-49EA-8C52-429BE62EB99E}">
            <xm:f>OR(Auxiliar_Formulas!$E$14=1,Auxiliar_Formulas!$E$14=2,Auxiliar_Formulas!$E$14=3)</xm:f>
            <x14:dxf>
              <fill>
                <patternFill>
                  <bgColor theme="1"/>
                </patternFill>
              </fill>
            </x14:dxf>
          </x14:cfRule>
          <xm:sqref>G20</xm:sqref>
        </x14:conditionalFormatting>
        <x14:conditionalFormatting xmlns:xm="http://schemas.microsoft.com/office/excel/2006/main">
          <x14:cfRule type="expression" priority="76" id="{D1DAFBA8-A83F-4258-AAC1-84CA0F825BE9}">
            <xm:f>OR(Auxiliar_Formulas!$E$15=1,Auxiliar_Formulas!$E$15=2,Auxiliar_Formulas!$E$15=3)</xm:f>
            <x14:dxf>
              <fill>
                <patternFill>
                  <bgColor theme="1"/>
                </patternFill>
              </fill>
            </x14:dxf>
          </x14:cfRule>
          <xm:sqref>G21</xm:sqref>
        </x14:conditionalFormatting>
        <x14:conditionalFormatting xmlns:xm="http://schemas.microsoft.com/office/excel/2006/main">
          <x14:cfRule type="expression" priority="75" id="{7D623DEF-B99C-4B6B-B876-39DFC4FDBC5D}">
            <xm:f>OR(Auxiliar_Formulas!$E$16=1,Auxiliar_Formulas!$E$16=2,Auxiliar_Formulas!$E$16=3)</xm:f>
            <x14:dxf>
              <fill>
                <patternFill>
                  <bgColor theme="1"/>
                </patternFill>
              </fill>
            </x14:dxf>
          </x14:cfRule>
          <xm:sqref>G22</xm:sqref>
        </x14:conditionalFormatting>
        <x14:conditionalFormatting xmlns:xm="http://schemas.microsoft.com/office/excel/2006/main">
          <x14:cfRule type="expression" priority="74" id="{B54C6C07-2A67-4A59-9D7A-732ED713F10F}">
            <xm:f>OR(Auxiliar_Formulas!$E$17=1,Auxiliar_Formulas!$E$17=2,Auxiliar_Formulas!$E$17=3)</xm:f>
            <x14:dxf>
              <fill>
                <patternFill>
                  <bgColor theme="1"/>
                </patternFill>
              </fill>
            </x14:dxf>
          </x14:cfRule>
          <xm:sqref>G23</xm:sqref>
        </x14:conditionalFormatting>
        <x14:conditionalFormatting xmlns:xm="http://schemas.microsoft.com/office/excel/2006/main">
          <x14:cfRule type="expression" priority="73" id="{DE7668C9-A930-4695-9901-A3F7399CCC41}">
            <xm:f>OR(Auxiliar_Formulas!$E$18=1,Auxiliar_Formulas!$E$18=2,Auxiliar_Formulas!$E$18=3)</xm:f>
            <x14:dxf>
              <fill>
                <patternFill>
                  <bgColor theme="1"/>
                </patternFill>
              </fill>
            </x14:dxf>
          </x14:cfRule>
          <xm:sqref>G24</xm:sqref>
        </x14:conditionalFormatting>
        <x14:conditionalFormatting xmlns:xm="http://schemas.microsoft.com/office/excel/2006/main">
          <x14:cfRule type="expression" priority="72" id="{49373A95-7E30-46C4-8906-4A67CD3F7E22}">
            <xm:f>OR(Auxiliar_Formulas!$E$19=1,Auxiliar_Formulas!$E$19=2,Auxiliar_Formulas!$E$19=3)</xm:f>
            <x14:dxf>
              <fill>
                <patternFill>
                  <bgColor theme="1"/>
                </patternFill>
              </fill>
            </x14:dxf>
          </x14:cfRule>
          <xm:sqref>G25</xm:sqref>
        </x14:conditionalFormatting>
        <x14:conditionalFormatting xmlns:xm="http://schemas.microsoft.com/office/excel/2006/main">
          <x14:cfRule type="expression" priority="71" id="{4BAD1FF1-F1E5-4CFB-B633-303C81640AD7}">
            <xm:f>OR(Auxiliar_Formulas!$E$20=1,Auxiliar_Formulas!$E$20=2,Auxiliar_Formulas!$E$20=3)</xm:f>
            <x14:dxf>
              <fill>
                <patternFill>
                  <bgColor theme="1"/>
                </patternFill>
              </fill>
            </x14:dxf>
          </x14:cfRule>
          <xm:sqref>G26</xm:sqref>
        </x14:conditionalFormatting>
        <x14:conditionalFormatting xmlns:xm="http://schemas.microsoft.com/office/excel/2006/main">
          <x14:cfRule type="expression" priority="70" id="{3DA84EE5-ECDE-4191-B14A-84DC625ED215}">
            <xm:f>OR(Auxiliar_Formulas!$E$21=1,Auxiliar_Formulas!$E$21=2,Auxiliar_Formulas!$E$21=3)</xm:f>
            <x14:dxf>
              <fill>
                <patternFill>
                  <bgColor theme="1"/>
                </patternFill>
              </fill>
            </x14:dxf>
          </x14:cfRule>
          <xm:sqref>G27</xm:sqref>
        </x14:conditionalFormatting>
        <x14:conditionalFormatting xmlns:xm="http://schemas.microsoft.com/office/excel/2006/main">
          <x14:cfRule type="expression" priority="69" id="{C24CA4D8-49A4-46A9-93F4-26E1F89545FF}">
            <xm:f>OR(Auxiliar_Formulas!$E$22=1,Auxiliar_Formulas!$E$22=2,Auxiliar_Formulas!$E$22=3)</xm:f>
            <x14:dxf>
              <fill>
                <patternFill>
                  <bgColor theme="1"/>
                </patternFill>
              </fill>
            </x14:dxf>
          </x14:cfRule>
          <xm:sqref>G28</xm:sqref>
        </x14:conditionalFormatting>
        <x14:conditionalFormatting xmlns:xm="http://schemas.microsoft.com/office/excel/2006/main">
          <x14:cfRule type="expression" priority="68" id="{68DC4656-9277-4C0A-B928-033A886BA079}">
            <xm:f>OR(Auxiliar_Formulas!$E$23=1,Auxiliar_Formulas!$E$23=2,Auxiliar_Formulas!$E$23=3)</xm:f>
            <x14:dxf>
              <fill>
                <patternFill>
                  <bgColor theme="1"/>
                </patternFill>
              </fill>
            </x14:dxf>
          </x14:cfRule>
          <xm:sqref>G29</xm:sqref>
        </x14:conditionalFormatting>
        <x14:conditionalFormatting xmlns:xm="http://schemas.microsoft.com/office/excel/2006/main">
          <x14:cfRule type="expression" priority="66" id="{C1BEDC80-5C05-4B4A-92AF-178F78D2623A}">
            <xm:f>OR(Auxiliar_Formulas!$E$12=1,Auxiliar_Formulas!$E$12=2,Auxiliar_Formulas!$E$12=3)</xm:f>
            <x14:dxf>
              <fill>
                <patternFill>
                  <bgColor theme="1"/>
                </patternFill>
              </fill>
            </x14:dxf>
          </x14:cfRule>
          <xm:sqref>H18</xm:sqref>
        </x14:conditionalFormatting>
        <x14:conditionalFormatting xmlns:xm="http://schemas.microsoft.com/office/excel/2006/main">
          <x14:cfRule type="expression" priority="65" id="{B64DCABF-A4C1-4EB2-8104-F3E08D8C672D}">
            <xm:f>OR(Auxiliar_Formulas!$E$13=1,Auxiliar_Formulas!$E$13=2,Auxiliar_Formulas!$E$13=3)</xm:f>
            <x14:dxf>
              <fill>
                <patternFill>
                  <bgColor theme="1"/>
                </patternFill>
              </fill>
            </x14:dxf>
          </x14:cfRule>
          <xm:sqref>H19</xm:sqref>
        </x14:conditionalFormatting>
        <x14:conditionalFormatting xmlns:xm="http://schemas.microsoft.com/office/excel/2006/main">
          <x14:cfRule type="expression" priority="64" id="{FC4933C5-9F49-4DB6-B6D2-3916B9BDDF4C}">
            <xm:f>OR(Auxiliar_Formulas!$E$14=1,Auxiliar_Formulas!$E$14=2,Auxiliar_Formulas!$E$14=3)</xm:f>
            <x14:dxf>
              <fill>
                <patternFill>
                  <bgColor theme="1"/>
                </patternFill>
              </fill>
            </x14:dxf>
          </x14:cfRule>
          <xm:sqref>H20</xm:sqref>
        </x14:conditionalFormatting>
        <x14:conditionalFormatting xmlns:xm="http://schemas.microsoft.com/office/excel/2006/main">
          <x14:cfRule type="expression" priority="63" id="{A57648A0-6B54-483F-9F89-B0C817D9F95C}">
            <xm:f>OR(Auxiliar_Formulas!$E$15=1,Auxiliar_Formulas!$E$15=2,Auxiliar_Formulas!$E$15=3)</xm:f>
            <x14:dxf>
              <fill>
                <patternFill>
                  <bgColor theme="1"/>
                </patternFill>
              </fill>
            </x14:dxf>
          </x14:cfRule>
          <xm:sqref>H21</xm:sqref>
        </x14:conditionalFormatting>
        <x14:conditionalFormatting xmlns:xm="http://schemas.microsoft.com/office/excel/2006/main">
          <x14:cfRule type="expression" priority="62" id="{D49D12D9-A7F6-4CA4-938A-3693E0655CAD}">
            <xm:f>OR(Auxiliar_Formulas!$E$16=1,Auxiliar_Formulas!$E$16=2,Auxiliar_Formulas!$E$16=3)</xm:f>
            <x14:dxf>
              <fill>
                <patternFill>
                  <bgColor theme="1"/>
                </patternFill>
              </fill>
            </x14:dxf>
          </x14:cfRule>
          <xm:sqref>H22</xm:sqref>
        </x14:conditionalFormatting>
        <x14:conditionalFormatting xmlns:xm="http://schemas.microsoft.com/office/excel/2006/main">
          <x14:cfRule type="expression" priority="61" id="{48EAFE94-F873-4245-8D25-07B82482A0D1}">
            <xm:f>OR(Auxiliar_Formulas!$E$17=1,Auxiliar_Formulas!$E$17=2,Auxiliar_Formulas!$E$17=3)</xm:f>
            <x14:dxf>
              <fill>
                <patternFill>
                  <bgColor theme="1"/>
                </patternFill>
              </fill>
            </x14:dxf>
          </x14:cfRule>
          <xm:sqref>H23</xm:sqref>
        </x14:conditionalFormatting>
        <x14:conditionalFormatting xmlns:xm="http://schemas.microsoft.com/office/excel/2006/main">
          <x14:cfRule type="expression" priority="60" id="{B2940D33-17B7-452E-BAFA-09DA9F8CC2CB}">
            <xm:f>OR(Auxiliar_Formulas!$E$18=1,Auxiliar_Formulas!$E$18=2,Auxiliar_Formulas!$E$18=3)</xm:f>
            <x14:dxf>
              <fill>
                <patternFill>
                  <bgColor theme="1"/>
                </patternFill>
              </fill>
            </x14:dxf>
          </x14:cfRule>
          <xm:sqref>H24</xm:sqref>
        </x14:conditionalFormatting>
        <x14:conditionalFormatting xmlns:xm="http://schemas.microsoft.com/office/excel/2006/main">
          <x14:cfRule type="expression" priority="59" id="{7958933B-35BC-4AA2-BD24-330766EC59CC}">
            <xm:f>OR(Auxiliar_Formulas!$E$19=1,Auxiliar_Formulas!$E$19=2,Auxiliar_Formulas!$E$19=3)</xm:f>
            <x14:dxf>
              <fill>
                <patternFill>
                  <bgColor theme="1"/>
                </patternFill>
              </fill>
            </x14:dxf>
          </x14:cfRule>
          <xm:sqref>H25</xm:sqref>
        </x14:conditionalFormatting>
        <x14:conditionalFormatting xmlns:xm="http://schemas.microsoft.com/office/excel/2006/main">
          <x14:cfRule type="expression" priority="58" id="{E4CF70CC-9698-443B-A181-939CCD91E53B}">
            <xm:f>OR(Auxiliar_Formulas!$E$20=1,Auxiliar_Formulas!$E$20=2,Auxiliar_Formulas!$E$20=3)</xm:f>
            <x14:dxf>
              <fill>
                <patternFill>
                  <bgColor theme="1"/>
                </patternFill>
              </fill>
            </x14:dxf>
          </x14:cfRule>
          <xm:sqref>H26</xm:sqref>
        </x14:conditionalFormatting>
        <x14:conditionalFormatting xmlns:xm="http://schemas.microsoft.com/office/excel/2006/main">
          <x14:cfRule type="expression" priority="57" id="{015A7D9F-6B9F-4018-82E2-1A9C000B5B73}">
            <xm:f>OR(Auxiliar_Formulas!$E$21=1,Auxiliar_Formulas!$E$21=2,Auxiliar_Formulas!$E$21=3)</xm:f>
            <x14:dxf>
              <fill>
                <patternFill>
                  <bgColor theme="1"/>
                </patternFill>
              </fill>
            </x14:dxf>
          </x14:cfRule>
          <xm:sqref>H27</xm:sqref>
        </x14:conditionalFormatting>
        <x14:conditionalFormatting xmlns:xm="http://schemas.microsoft.com/office/excel/2006/main">
          <x14:cfRule type="expression" priority="56" id="{3F081453-D09D-4682-A936-C2F2289FB457}">
            <xm:f>OR(Auxiliar_Formulas!$E$22=1,Auxiliar_Formulas!$E$22=2,Auxiliar_Formulas!$E$22=3)</xm:f>
            <x14:dxf>
              <fill>
                <patternFill>
                  <bgColor theme="1"/>
                </patternFill>
              </fill>
            </x14:dxf>
          </x14:cfRule>
          <xm:sqref>H28</xm:sqref>
        </x14:conditionalFormatting>
        <x14:conditionalFormatting xmlns:xm="http://schemas.microsoft.com/office/excel/2006/main">
          <x14:cfRule type="expression" priority="55" id="{7EC38528-E697-48EF-A16F-729F909B535C}">
            <xm:f>OR(Auxiliar_Formulas!$E$23=1,Auxiliar_Formulas!$E$23=2,Auxiliar_Formulas!$E$23=3)</xm:f>
            <x14:dxf>
              <fill>
                <patternFill>
                  <bgColor theme="1"/>
                </patternFill>
              </fill>
            </x14:dxf>
          </x14:cfRule>
          <xm:sqref>H29</xm:sqref>
        </x14:conditionalFormatting>
        <x14:conditionalFormatting xmlns:xm="http://schemas.microsoft.com/office/excel/2006/main">
          <x14:cfRule type="expression" priority="53" id="{E41133D0-DBA0-4944-92AC-26B92B339D05}">
            <xm:f>OR(Auxiliar_Formulas!$E$24=1,Auxiliar_Formulas!$E$24=2,Auxiliar_Formulas!$E$24=3)</xm:f>
            <x14:dxf>
              <fill>
                <patternFill>
                  <bgColor theme="1"/>
                </patternFill>
              </fill>
            </x14:dxf>
          </x14:cfRule>
          <xm:sqref>G30</xm:sqref>
        </x14:conditionalFormatting>
        <x14:conditionalFormatting xmlns:xm="http://schemas.microsoft.com/office/excel/2006/main">
          <x14:cfRule type="expression" priority="52" id="{99336FCE-0A0F-48F0-A46A-31223167266E}">
            <xm:f>OR(Auxiliar_Formulas!$E$25=1,Auxiliar_Formulas!$E$25=2,Auxiliar_Formulas!$E$25=3)</xm:f>
            <x14:dxf>
              <fill>
                <patternFill>
                  <bgColor theme="1"/>
                </patternFill>
              </fill>
            </x14:dxf>
          </x14:cfRule>
          <xm:sqref>G31</xm:sqref>
        </x14:conditionalFormatting>
        <x14:conditionalFormatting xmlns:xm="http://schemas.microsoft.com/office/excel/2006/main">
          <x14:cfRule type="expression" priority="51" id="{A6C4AB93-C015-456E-8765-BE84855A3FC7}">
            <xm:f>OR(Auxiliar_Formulas!$E$26=1,Auxiliar_Formulas!$E$26=2,Auxiliar_Formulas!$E$26=3)</xm:f>
            <x14:dxf>
              <fill>
                <patternFill>
                  <bgColor theme="1"/>
                </patternFill>
              </fill>
            </x14:dxf>
          </x14:cfRule>
          <xm:sqref>G32</xm:sqref>
        </x14:conditionalFormatting>
        <x14:conditionalFormatting xmlns:xm="http://schemas.microsoft.com/office/excel/2006/main">
          <x14:cfRule type="expression" priority="50" id="{CF07E85C-E9D0-4B73-9569-C0BF2D89DC2B}">
            <xm:f>OR(Auxiliar_Formulas!$E$24=1,Auxiliar_Formulas!$E$24=2,Auxiliar_Formulas!$E$24=3)</xm:f>
            <x14:dxf>
              <fill>
                <patternFill>
                  <bgColor theme="1"/>
                </patternFill>
              </fill>
            </x14:dxf>
          </x14:cfRule>
          <xm:sqref>H30</xm:sqref>
        </x14:conditionalFormatting>
        <x14:conditionalFormatting xmlns:xm="http://schemas.microsoft.com/office/excel/2006/main">
          <x14:cfRule type="expression" priority="49" id="{5AB57B08-6115-4074-8B85-89970DF07846}">
            <xm:f>OR(Auxiliar_Formulas!$E$25=1,Auxiliar_Formulas!$E$25=2,Auxiliar_Formulas!$E$25=3)</xm:f>
            <x14:dxf>
              <fill>
                <patternFill>
                  <bgColor theme="1"/>
                </patternFill>
              </fill>
            </x14:dxf>
          </x14:cfRule>
          <xm:sqref>H31</xm:sqref>
        </x14:conditionalFormatting>
        <x14:conditionalFormatting xmlns:xm="http://schemas.microsoft.com/office/excel/2006/main">
          <x14:cfRule type="expression" priority="48" id="{213E15FF-402E-43C4-8B36-3FE4F4015CC1}">
            <xm:f>OR(Auxiliar_Formulas!$E$26=1,Auxiliar_Formulas!$E$26=2,Auxiliar_Formulas!$E$26=3)</xm:f>
            <x14:dxf>
              <fill>
                <patternFill>
                  <bgColor theme="1"/>
                </patternFill>
              </fill>
            </x14:dxf>
          </x14:cfRule>
          <xm:sqref>H32</xm:sqref>
        </x14:conditionalFormatting>
        <x14:conditionalFormatting xmlns:xm="http://schemas.microsoft.com/office/excel/2006/main">
          <x14:cfRule type="expression" priority="47" id="{431B429C-428B-4563-9B4D-B15527552334}">
            <xm:f>OR(Auxiliar_Formulas!$E$10=3,Auxiliar_Formulas!$E$10=4,Auxiliar_Formulas!$E$10=5)</xm:f>
            <x14:dxf>
              <fill>
                <patternFill>
                  <bgColor theme="1"/>
                </patternFill>
              </fill>
            </x14:dxf>
          </x14:cfRule>
          <xm:sqref>I16</xm:sqref>
        </x14:conditionalFormatting>
        <x14:conditionalFormatting xmlns:xm="http://schemas.microsoft.com/office/excel/2006/main">
          <x14:cfRule type="expression" priority="46" id="{00A47090-15D4-4DB5-B7D5-DE49CC64D889}">
            <xm:f>OR(Auxiliar_Formulas!$E$11=3,Auxiliar_Formulas!$E$11=4,Auxiliar_Formulas!$E$11=5)</xm:f>
            <x14:dxf>
              <fill>
                <patternFill>
                  <bgColor theme="1"/>
                </patternFill>
              </fill>
            </x14:dxf>
          </x14:cfRule>
          <xm:sqref>I17</xm:sqref>
        </x14:conditionalFormatting>
        <x14:conditionalFormatting xmlns:xm="http://schemas.microsoft.com/office/excel/2006/main">
          <x14:cfRule type="expression" priority="45" id="{0750AEBA-5383-4D82-80A4-FEA18C56ED76}">
            <xm:f>OR(Auxiliar_Formulas!$E$12=3,Auxiliar_Formulas!$E$12=4,Auxiliar_Formulas!$E$12=5)</xm:f>
            <x14:dxf>
              <fill>
                <patternFill>
                  <bgColor theme="1"/>
                </patternFill>
              </fill>
            </x14:dxf>
          </x14:cfRule>
          <xm:sqref>I18</xm:sqref>
        </x14:conditionalFormatting>
        <x14:conditionalFormatting xmlns:xm="http://schemas.microsoft.com/office/excel/2006/main">
          <x14:cfRule type="expression" priority="44" id="{29F31459-FA11-4566-BAB8-C5201BEC94FB}">
            <xm:f>OR(Auxiliar_Formulas!$E$13=3,Auxiliar_Formulas!$E$13=4,Auxiliar_Formulas!$E$13=5)</xm:f>
            <x14:dxf>
              <fill>
                <patternFill>
                  <bgColor theme="1"/>
                </patternFill>
              </fill>
            </x14:dxf>
          </x14:cfRule>
          <xm:sqref>I19</xm:sqref>
        </x14:conditionalFormatting>
        <x14:conditionalFormatting xmlns:xm="http://schemas.microsoft.com/office/excel/2006/main">
          <x14:cfRule type="expression" priority="43" id="{48ACBC43-40F1-4ECD-AF79-E01731DC43A0}">
            <xm:f>OR(Auxiliar_Formulas!$E$14=3,Auxiliar_Formulas!$E$14=4,Auxiliar_Formulas!$E$14=5)</xm:f>
            <x14:dxf>
              <fill>
                <patternFill>
                  <bgColor theme="1"/>
                </patternFill>
              </fill>
            </x14:dxf>
          </x14:cfRule>
          <xm:sqref>I20</xm:sqref>
        </x14:conditionalFormatting>
        <x14:conditionalFormatting xmlns:xm="http://schemas.microsoft.com/office/excel/2006/main">
          <x14:cfRule type="expression" priority="42" id="{9C83B94F-CB96-43D5-B1FB-8C067B365336}">
            <xm:f>OR(Auxiliar_Formulas!$E$15=3,Auxiliar_Formulas!$E$15=4,Auxiliar_Formulas!$E$15=5)</xm:f>
            <x14:dxf>
              <fill>
                <patternFill>
                  <bgColor theme="1"/>
                </patternFill>
              </fill>
            </x14:dxf>
          </x14:cfRule>
          <xm:sqref>I21</xm:sqref>
        </x14:conditionalFormatting>
        <x14:conditionalFormatting xmlns:xm="http://schemas.microsoft.com/office/excel/2006/main">
          <x14:cfRule type="expression" priority="41" id="{8BE6A23A-1EE5-4BE4-9132-C2927247F66C}">
            <xm:f>OR(Auxiliar_Formulas!$E$16=3,Auxiliar_Formulas!$E$16=4,Auxiliar_Formulas!$E$16=5)</xm:f>
            <x14:dxf>
              <fill>
                <patternFill>
                  <bgColor theme="1"/>
                </patternFill>
              </fill>
            </x14:dxf>
          </x14:cfRule>
          <xm:sqref>I22</xm:sqref>
        </x14:conditionalFormatting>
        <x14:conditionalFormatting xmlns:xm="http://schemas.microsoft.com/office/excel/2006/main">
          <x14:cfRule type="expression" priority="40" id="{6301F0A2-ED75-4598-A80C-6FB8C415D160}">
            <xm:f>OR(Auxiliar_Formulas!$E$17=3,Auxiliar_Formulas!$E$17=4,Auxiliar_Formulas!$E$17=5)</xm:f>
            <x14:dxf>
              <fill>
                <patternFill>
                  <bgColor theme="1"/>
                </patternFill>
              </fill>
            </x14:dxf>
          </x14:cfRule>
          <xm:sqref>I23</xm:sqref>
        </x14:conditionalFormatting>
        <x14:conditionalFormatting xmlns:xm="http://schemas.microsoft.com/office/excel/2006/main">
          <x14:cfRule type="expression" priority="39" id="{583A4FC5-1B2A-420D-9196-9873C1E4D008}">
            <xm:f>OR(Auxiliar_Formulas!$E$18=3,Auxiliar_Formulas!$E$18=4,Auxiliar_Formulas!$E$18=5)</xm:f>
            <x14:dxf>
              <fill>
                <patternFill>
                  <bgColor theme="1"/>
                </patternFill>
              </fill>
            </x14:dxf>
          </x14:cfRule>
          <xm:sqref>I24</xm:sqref>
        </x14:conditionalFormatting>
        <x14:conditionalFormatting xmlns:xm="http://schemas.microsoft.com/office/excel/2006/main">
          <x14:cfRule type="expression" priority="38" id="{27867AC0-E3DC-40E0-ACCB-5337DAFF51B9}">
            <xm:f>OR(Auxiliar_Formulas!$E$19=3,Auxiliar_Formulas!$E$19=4,Auxiliar_Formulas!$E$19=5)</xm:f>
            <x14:dxf>
              <fill>
                <patternFill>
                  <bgColor theme="1"/>
                </patternFill>
              </fill>
            </x14:dxf>
          </x14:cfRule>
          <xm:sqref>I25</xm:sqref>
        </x14:conditionalFormatting>
        <x14:conditionalFormatting xmlns:xm="http://schemas.microsoft.com/office/excel/2006/main">
          <x14:cfRule type="expression" priority="37" id="{81D574EF-F8CA-4A46-86EB-533AB3BFD599}">
            <xm:f>OR(Auxiliar_Formulas!$E$20=3,Auxiliar_Formulas!$E$20=4,Auxiliar_Formulas!$E$20=5)</xm:f>
            <x14:dxf>
              <fill>
                <patternFill>
                  <bgColor theme="1"/>
                </patternFill>
              </fill>
            </x14:dxf>
          </x14:cfRule>
          <xm:sqref>I26</xm:sqref>
        </x14:conditionalFormatting>
        <x14:conditionalFormatting xmlns:xm="http://schemas.microsoft.com/office/excel/2006/main">
          <x14:cfRule type="expression" priority="36" id="{4804F988-AEB3-49A8-8491-86C07242E8F1}">
            <xm:f>OR(Auxiliar_Formulas!$E$21=3,Auxiliar_Formulas!$E$21=4,Auxiliar_Formulas!$E$21=5)</xm:f>
            <x14:dxf>
              <fill>
                <patternFill>
                  <bgColor theme="1"/>
                </patternFill>
              </fill>
            </x14:dxf>
          </x14:cfRule>
          <xm:sqref>I27</xm:sqref>
        </x14:conditionalFormatting>
        <x14:conditionalFormatting xmlns:xm="http://schemas.microsoft.com/office/excel/2006/main">
          <x14:cfRule type="expression" priority="35" id="{A67605B1-913F-4A2A-877F-C2F570DE1028}">
            <xm:f>OR(Auxiliar_Formulas!$E$22=3,Auxiliar_Formulas!$E$22=4,Auxiliar_Formulas!$E$22=5)</xm:f>
            <x14:dxf>
              <fill>
                <patternFill>
                  <bgColor theme="1"/>
                </patternFill>
              </fill>
            </x14:dxf>
          </x14:cfRule>
          <xm:sqref>I28</xm:sqref>
        </x14:conditionalFormatting>
        <x14:conditionalFormatting xmlns:xm="http://schemas.microsoft.com/office/excel/2006/main">
          <x14:cfRule type="expression" priority="34" id="{FDA2956E-87D6-4A77-8754-A00525705ABB}">
            <xm:f>OR(Auxiliar_Formulas!$E$23=3,Auxiliar_Formulas!$E$23=4,Auxiliar_Formulas!$E$23=5)</xm:f>
            <x14:dxf>
              <fill>
                <patternFill>
                  <bgColor theme="1"/>
                </patternFill>
              </fill>
            </x14:dxf>
          </x14:cfRule>
          <xm:sqref>I29</xm:sqref>
        </x14:conditionalFormatting>
        <x14:conditionalFormatting xmlns:xm="http://schemas.microsoft.com/office/excel/2006/main">
          <x14:cfRule type="expression" priority="33" id="{1918C3F3-1769-4C33-A3B9-BE7273D7FFD5}">
            <xm:f>OR(Auxiliar_Formulas!$E$24=3,Auxiliar_Formulas!$E$24=4,Auxiliar_Formulas!$E$24=5)</xm:f>
            <x14:dxf>
              <fill>
                <patternFill>
                  <bgColor theme="1"/>
                </patternFill>
              </fill>
            </x14:dxf>
          </x14:cfRule>
          <xm:sqref>I30</xm:sqref>
        </x14:conditionalFormatting>
        <x14:conditionalFormatting xmlns:xm="http://schemas.microsoft.com/office/excel/2006/main">
          <x14:cfRule type="expression" priority="32" id="{5178DE88-ACF7-4FE5-8AD9-AD0845FDCF20}">
            <xm:f>OR(Auxiliar_Formulas!$E$25=3,Auxiliar_Formulas!$E$25=4,Auxiliar_Formulas!$E$25=5)</xm:f>
            <x14:dxf>
              <fill>
                <patternFill>
                  <bgColor theme="1"/>
                </patternFill>
              </fill>
            </x14:dxf>
          </x14:cfRule>
          <xm:sqref>I31</xm:sqref>
        </x14:conditionalFormatting>
        <x14:conditionalFormatting xmlns:xm="http://schemas.microsoft.com/office/excel/2006/main">
          <x14:cfRule type="expression" priority="31" id="{50CAF964-8126-4464-8502-5D359FF9E414}">
            <xm:f>OR(Auxiliar_Formulas!$E$26=3,Auxiliar_Formulas!$E$26=4,Auxiliar_Formulas!$E$26=5)</xm:f>
            <x14:dxf>
              <fill>
                <patternFill>
                  <bgColor theme="1"/>
                </patternFill>
              </fill>
            </x14:dxf>
          </x14:cfRule>
          <xm:sqref>I32</xm:sqref>
        </x14:conditionalFormatting>
        <x14:conditionalFormatting xmlns:xm="http://schemas.microsoft.com/office/excel/2006/main">
          <x14:cfRule type="expression" priority="30" id="{29BA63EC-9A0F-4F16-B53F-F88114810C3E}">
            <xm:f>OR(Auxiliar_Formulas!$E$12=1,Auxiliar_Formulas!$E$12=3,Auxiliar_Formulas!$E$12=4,Auxiliar_Formulas!$E$12=5)</xm:f>
            <x14:dxf>
              <fill>
                <patternFill>
                  <bgColor theme="1"/>
                </patternFill>
              </fill>
            </x14:dxf>
          </x14:cfRule>
          <xm:sqref>J18</xm:sqref>
        </x14:conditionalFormatting>
        <x14:conditionalFormatting xmlns:xm="http://schemas.microsoft.com/office/excel/2006/main">
          <x14:cfRule type="expression" priority="29" id="{0A6C6B02-955D-41A4-BB46-B966425CC9E0}">
            <xm:f>OR(Auxiliar_Formulas!$E$13=1,Auxiliar_Formulas!$E$13=3,Auxiliar_Formulas!$E$13=4,Auxiliar_Formulas!$E$13=5)</xm:f>
            <x14:dxf>
              <fill>
                <patternFill>
                  <bgColor theme="1"/>
                </patternFill>
              </fill>
            </x14:dxf>
          </x14:cfRule>
          <xm:sqref>J19</xm:sqref>
        </x14:conditionalFormatting>
        <x14:conditionalFormatting xmlns:xm="http://schemas.microsoft.com/office/excel/2006/main">
          <x14:cfRule type="expression" priority="28" id="{F9F331A4-236E-4807-A5AD-34F499F83757}">
            <xm:f>OR(Auxiliar_Formulas!$E$14=1,Auxiliar_Formulas!$E$14=3,Auxiliar_Formulas!$E$14=4,Auxiliar_Formulas!$E$14=5)</xm:f>
            <x14:dxf>
              <fill>
                <patternFill>
                  <bgColor theme="1"/>
                </patternFill>
              </fill>
            </x14:dxf>
          </x14:cfRule>
          <xm:sqref>J20</xm:sqref>
        </x14:conditionalFormatting>
        <x14:conditionalFormatting xmlns:xm="http://schemas.microsoft.com/office/excel/2006/main">
          <x14:cfRule type="expression" priority="27" id="{5B2D5AD0-B29F-4C59-8705-283D9C783656}">
            <xm:f>OR(Auxiliar_Formulas!$E$15=1,Auxiliar_Formulas!$E$15=3,Auxiliar_Formulas!$E$15=4,Auxiliar_Formulas!$E$15=5)</xm:f>
            <x14:dxf>
              <fill>
                <patternFill>
                  <bgColor theme="1"/>
                </patternFill>
              </fill>
            </x14:dxf>
          </x14:cfRule>
          <xm:sqref>J21</xm:sqref>
        </x14:conditionalFormatting>
        <x14:conditionalFormatting xmlns:xm="http://schemas.microsoft.com/office/excel/2006/main">
          <x14:cfRule type="expression" priority="26" id="{88587BD3-74D2-4B04-84B2-ABF8E1BDE945}">
            <xm:f>OR(Auxiliar_Formulas!$E$16=1,Auxiliar_Formulas!$E$16=3,Auxiliar_Formulas!$E$16=4,Auxiliar_Formulas!$E$16=5)</xm:f>
            <x14:dxf>
              <fill>
                <patternFill>
                  <bgColor theme="1"/>
                </patternFill>
              </fill>
            </x14:dxf>
          </x14:cfRule>
          <xm:sqref>J22</xm:sqref>
        </x14:conditionalFormatting>
        <x14:conditionalFormatting xmlns:xm="http://schemas.microsoft.com/office/excel/2006/main">
          <x14:cfRule type="expression" priority="25" id="{FE387FB7-D57F-4927-9776-013EB9F1CD51}">
            <xm:f>OR(Auxiliar_Formulas!$E$17=1,Auxiliar_Formulas!$E$17=3,Auxiliar_Formulas!$E$17=4,Auxiliar_Formulas!$E$17=5)</xm:f>
            <x14:dxf>
              <fill>
                <patternFill>
                  <bgColor theme="1"/>
                </patternFill>
              </fill>
            </x14:dxf>
          </x14:cfRule>
          <xm:sqref>J23</xm:sqref>
        </x14:conditionalFormatting>
        <x14:conditionalFormatting xmlns:xm="http://schemas.microsoft.com/office/excel/2006/main">
          <x14:cfRule type="expression" priority="24" id="{767F4FE6-8723-4B53-8D4C-5579707A74E4}">
            <xm:f>OR(Auxiliar_Formulas!$E$18=1,Auxiliar_Formulas!$E$18=3,Auxiliar_Formulas!$E$18=4,Auxiliar_Formulas!$E$18=5)</xm:f>
            <x14:dxf>
              <fill>
                <patternFill>
                  <bgColor theme="1"/>
                </patternFill>
              </fill>
            </x14:dxf>
          </x14:cfRule>
          <xm:sqref>J24</xm:sqref>
        </x14:conditionalFormatting>
        <x14:conditionalFormatting xmlns:xm="http://schemas.microsoft.com/office/excel/2006/main">
          <x14:cfRule type="expression" priority="23" id="{AA1A135D-D2EA-4E33-A321-56406E8891C5}">
            <xm:f>OR(Auxiliar_Formulas!$E$19=1,Auxiliar_Formulas!$E$19=3,Auxiliar_Formulas!$E$19=4,Auxiliar_Formulas!$E$19=5)</xm:f>
            <x14:dxf>
              <fill>
                <patternFill>
                  <bgColor theme="1"/>
                </patternFill>
              </fill>
            </x14:dxf>
          </x14:cfRule>
          <xm:sqref>J25</xm:sqref>
        </x14:conditionalFormatting>
        <x14:conditionalFormatting xmlns:xm="http://schemas.microsoft.com/office/excel/2006/main">
          <x14:cfRule type="expression" priority="22" id="{9CC87D75-0A16-47C3-8F6F-733B80C5493C}">
            <xm:f>OR(Auxiliar_Formulas!$E$20=1,Auxiliar_Formulas!$E$20=3,Auxiliar_Formulas!$E$20=4,Auxiliar_Formulas!$E$20=5)</xm:f>
            <x14:dxf>
              <fill>
                <patternFill>
                  <bgColor theme="1"/>
                </patternFill>
              </fill>
            </x14:dxf>
          </x14:cfRule>
          <xm:sqref>J26</xm:sqref>
        </x14:conditionalFormatting>
        <x14:conditionalFormatting xmlns:xm="http://schemas.microsoft.com/office/excel/2006/main">
          <x14:cfRule type="expression" priority="21" id="{CA4FED2B-13EE-41B0-893F-83EBF98B92AC}">
            <xm:f>OR(Auxiliar_Formulas!$E$21=1,Auxiliar_Formulas!$E$21=3,Auxiliar_Formulas!$E$21=4,Auxiliar_Formulas!$E$21=5)</xm:f>
            <x14:dxf>
              <fill>
                <patternFill>
                  <bgColor theme="1"/>
                </patternFill>
              </fill>
            </x14:dxf>
          </x14:cfRule>
          <xm:sqref>J27</xm:sqref>
        </x14:conditionalFormatting>
        <x14:conditionalFormatting xmlns:xm="http://schemas.microsoft.com/office/excel/2006/main">
          <x14:cfRule type="expression" priority="20" id="{6E9D3147-8FBD-4E8E-AAA2-88AF41FED977}">
            <xm:f>OR(Auxiliar_Formulas!$E$22=1,Auxiliar_Formulas!$E$22=3,Auxiliar_Formulas!$E$22=4,Auxiliar_Formulas!$E$22=5)</xm:f>
            <x14:dxf>
              <fill>
                <patternFill>
                  <bgColor theme="1"/>
                </patternFill>
              </fill>
            </x14:dxf>
          </x14:cfRule>
          <xm:sqref>J28</xm:sqref>
        </x14:conditionalFormatting>
        <x14:conditionalFormatting xmlns:xm="http://schemas.microsoft.com/office/excel/2006/main">
          <x14:cfRule type="expression" priority="19" id="{6A4E04E1-3FEB-4071-B603-6AF0D00B0A45}">
            <xm:f>OR(Auxiliar_Formulas!$E$23=1,Auxiliar_Formulas!$E$23=3,Auxiliar_Formulas!$E$23=4,Auxiliar_Formulas!$E$23=5)</xm:f>
            <x14:dxf>
              <fill>
                <patternFill>
                  <bgColor theme="1"/>
                </patternFill>
              </fill>
            </x14:dxf>
          </x14:cfRule>
          <xm:sqref>J29</xm:sqref>
        </x14:conditionalFormatting>
        <x14:conditionalFormatting xmlns:xm="http://schemas.microsoft.com/office/excel/2006/main">
          <x14:cfRule type="expression" priority="18" id="{33B97EC5-D18F-48EC-961B-52340EC1DF99}">
            <xm:f>OR(Auxiliar_Formulas!$E$24=1,Auxiliar_Formulas!$E$24=3,Auxiliar_Formulas!$E$24=4,Auxiliar_Formulas!$E$24=5)</xm:f>
            <x14:dxf>
              <fill>
                <patternFill>
                  <bgColor theme="1"/>
                </patternFill>
              </fill>
            </x14:dxf>
          </x14:cfRule>
          <xm:sqref>J30</xm:sqref>
        </x14:conditionalFormatting>
        <x14:conditionalFormatting xmlns:xm="http://schemas.microsoft.com/office/excel/2006/main">
          <x14:cfRule type="expression" priority="17" id="{962E0654-1407-475D-A61A-CA2A749AA51F}">
            <xm:f>OR(Auxiliar_Formulas!$E$25=1,Auxiliar_Formulas!$E$25=3,Auxiliar_Formulas!$E$25=4,Auxiliar_Formulas!$E$25=5)</xm:f>
            <x14:dxf>
              <fill>
                <patternFill>
                  <bgColor theme="1"/>
                </patternFill>
              </fill>
            </x14:dxf>
          </x14:cfRule>
          <xm:sqref>J31</xm:sqref>
        </x14:conditionalFormatting>
        <x14:conditionalFormatting xmlns:xm="http://schemas.microsoft.com/office/excel/2006/main">
          <x14:cfRule type="expression" priority="16" id="{B2565B48-DDB0-4255-93A0-A6F628921FDE}">
            <xm:f>OR(Auxiliar_Formulas!$E$26=1,Auxiliar_Formulas!$E$26=3,Auxiliar_Formulas!$E$26=4,Auxiliar_Formulas!$E$26=5)</xm:f>
            <x14:dxf>
              <fill>
                <patternFill>
                  <bgColor theme="1"/>
                </patternFill>
              </fill>
            </x14:dxf>
          </x14:cfRule>
          <xm:sqref>J32</xm:sqref>
        </x14:conditionalFormatting>
        <x14:conditionalFormatting xmlns:xm="http://schemas.microsoft.com/office/excel/2006/main">
          <x14:cfRule type="expression" priority="15" id="{843CBEDF-FD07-4A79-8DC8-8BE40232C9B7}">
            <xm:f>OR(Auxiliar_Formulas!$E$12=1,Auxiliar_Formulas!$E$12=3,Auxiliar_Formulas!$E$12=4,Auxiliar_Formulas!$E$12=5)</xm:f>
            <x14:dxf>
              <fill>
                <patternFill>
                  <bgColor theme="1"/>
                </patternFill>
              </fill>
            </x14:dxf>
          </x14:cfRule>
          <xm:sqref>K18</xm:sqref>
        </x14:conditionalFormatting>
        <x14:conditionalFormatting xmlns:xm="http://schemas.microsoft.com/office/excel/2006/main">
          <x14:cfRule type="expression" priority="14" id="{7EA63767-177C-4B3E-BD75-5DF794C60309}">
            <xm:f>OR(Auxiliar_Formulas!$E$13=1,Auxiliar_Formulas!$E$13=3,Auxiliar_Formulas!$E$13=4,Auxiliar_Formulas!$E$13=5)</xm:f>
            <x14:dxf>
              <fill>
                <patternFill>
                  <bgColor theme="1"/>
                </patternFill>
              </fill>
            </x14:dxf>
          </x14:cfRule>
          <xm:sqref>K19</xm:sqref>
        </x14:conditionalFormatting>
        <x14:conditionalFormatting xmlns:xm="http://schemas.microsoft.com/office/excel/2006/main">
          <x14:cfRule type="expression" priority="13" id="{5926F293-223A-49FB-B7EE-5366097B531D}">
            <xm:f>OR(Auxiliar_Formulas!$E$14=1,Auxiliar_Formulas!$E$14=3,Auxiliar_Formulas!$E$14=4,Auxiliar_Formulas!$E$14=5)</xm:f>
            <x14:dxf>
              <fill>
                <patternFill>
                  <bgColor theme="1"/>
                </patternFill>
              </fill>
            </x14:dxf>
          </x14:cfRule>
          <xm:sqref>K20</xm:sqref>
        </x14:conditionalFormatting>
        <x14:conditionalFormatting xmlns:xm="http://schemas.microsoft.com/office/excel/2006/main">
          <x14:cfRule type="expression" priority="12" id="{AFE38282-76DA-4A3E-88A4-BB44C12158CE}">
            <xm:f>OR(Auxiliar_Formulas!$E$15=1,Auxiliar_Formulas!$E$15=3,Auxiliar_Formulas!$E$15=4,Auxiliar_Formulas!$E$15=5)</xm:f>
            <x14:dxf>
              <fill>
                <patternFill>
                  <bgColor theme="1"/>
                </patternFill>
              </fill>
            </x14:dxf>
          </x14:cfRule>
          <xm:sqref>K21</xm:sqref>
        </x14:conditionalFormatting>
        <x14:conditionalFormatting xmlns:xm="http://schemas.microsoft.com/office/excel/2006/main">
          <x14:cfRule type="expression" priority="11" id="{E40E8FB8-FDA7-418E-9375-3E1E020379F7}">
            <xm:f>OR(Auxiliar_Formulas!$E$16=1,Auxiliar_Formulas!$E$16=3,Auxiliar_Formulas!$E$16=4,Auxiliar_Formulas!$E$16=5)</xm:f>
            <x14:dxf>
              <fill>
                <patternFill>
                  <bgColor theme="1"/>
                </patternFill>
              </fill>
            </x14:dxf>
          </x14:cfRule>
          <xm:sqref>K22</xm:sqref>
        </x14:conditionalFormatting>
        <x14:conditionalFormatting xmlns:xm="http://schemas.microsoft.com/office/excel/2006/main">
          <x14:cfRule type="expression" priority="10" id="{BB432181-F2A8-4493-85D7-FCF62C0A1204}">
            <xm:f>OR(Auxiliar_Formulas!$E$17=1,Auxiliar_Formulas!$E$17=3,Auxiliar_Formulas!$E$17=4,Auxiliar_Formulas!$E$17=5)</xm:f>
            <x14:dxf>
              <fill>
                <patternFill>
                  <bgColor theme="1"/>
                </patternFill>
              </fill>
            </x14:dxf>
          </x14:cfRule>
          <xm:sqref>K23</xm:sqref>
        </x14:conditionalFormatting>
        <x14:conditionalFormatting xmlns:xm="http://schemas.microsoft.com/office/excel/2006/main">
          <x14:cfRule type="expression" priority="9" id="{310DF48F-BDC7-4E10-B4ED-FE527A0F8B59}">
            <xm:f>OR(Auxiliar_Formulas!$E$18=1,Auxiliar_Formulas!$E$18=3,Auxiliar_Formulas!$E$18=4,Auxiliar_Formulas!$E$18=5)</xm:f>
            <x14:dxf>
              <fill>
                <patternFill>
                  <bgColor theme="1"/>
                </patternFill>
              </fill>
            </x14:dxf>
          </x14:cfRule>
          <xm:sqref>K24</xm:sqref>
        </x14:conditionalFormatting>
        <x14:conditionalFormatting xmlns:xm="http://schemas.microsoft.com/office/excel/2006/main">
          <x14:cfRule type="expression" priority="8" id="{2AA64997-A39A-497C-90A6-B15D65B5B9A8}">
            <xm:f>OR(Auxiliar_Formulas!$E$19=1,Auxiliar_Formulas!$E$19=3,Auxiliar_Formulas!$E$19=4,Auxiliar_Formulas!$E$19=5)</xm:f>
            <x14:dxf>
              <fill>
                <patternFill>
                  <bgColor theme="1"/>
                </patternFill>
              </fill>
            </x14:dxf>
          </x14:cfRule>
          <xm:sqref>K25</xm:sqref>
        </x14:conditionalFormatting>
        <x14:conditionalFormatting xmlns:xm="http://schemas.microsoft.com/office/excel/2006/main">
          <x14:cfRule type="expression" priority="7" id="{C79898F7-799A-4EDD-9A47-BDFC969881D3}">
            <xm:f>OR(Auxiliar_Formulas!$E$20=1,Auxiliar_Formulas!$E$20=3,Auxiliar_Formulas!$E$20=4,Auxiliar_Formulas!$E$20=5)</xm:f>
            <x14:dxf>
              <fill>
                <patternFill>
                  <bgColor theme="1"/>
                </patternFill>
              </fill>
            </x14:dxf>
          </x14:cfRule>
          <xm:sqref>K26</xm:sqref>
        </x14:conditionalFormatting>
        <x14:conditionalFormatting xmlns:xm="http://schemas.microsoft.com/office/excel/2006/main">
          <x14:cfRule type="expression" priority="6" id="{6B856E2B-8335-4891-A46D-CD2A7CAF1E5A}">
            <xm:f>OR(Auxiliar_Formulas!$E$21=1,Auxiliar_Formulas!$E$21=3,Auxiliar_Formulas!$E$21=4,Auxiliar_Formulas!$E$21=5)</xm:f>
            <x14:dxf>
              <fill>
                <patternFill>
                  <bgColor theme="1"/>
                </patternFill>
              </fill>
            </x14:dxf>
          </x14:cfRule>
          <xm:sqref>K27</xm:sqref>
        </x14:conditionalFormatting>
        <x14:conditionalFormatting xmlns:xm="http://schemas.microsoft.com/office/excel/2006/main">
          <x14:cfRule type="expression" priority="5" id="{6DE14811-2D34-4B48-937B-CFBB9ED7CC6A}">
            <xm:f>OR(Auxiliar_Formulas!$E$22=1,Auxiliar_Formulas!$E$22=3,Auxiliar_Formulas!$E$22=4,Auxiliar_Formulas!$E$22=5)</xm:f>
            <x14:dxf>
              <fill>
                <patternFill>
                  <bgColor theme="1"/>
                </patternFill>
              </fill>
            </x14:dxf>
          </x14:cfRule>
          <xm:sqref>K28</xm:sqref>
        </x14:conditionalFormatting>
        <x14:conditionalFormatting xmlns:xm="http://schemas.microsoft.com/office/excel/2006/main">
          <x14:cfRule type="expression" priority="4" id="{65941FA2-91F8-49E7-B0BE-84A6F9AE8449}">
            <xm:f>OR(Auxiliar_Formulas!$E$23=1,Auxiliar_Formulas!$E$23=3,Auxiliar_Formulas!$E$23=4,Auxiliar_Formulas!$E$23=5)</xm:f>
            <x14:dxf>
              <fill>
                <patternFill>
                  <bgColor theme="1"/>
                </patternFill>
              </fill>
            </x14:dxf>
          </x14:cfRule>
          <xm:sqref>K29</xm:sqref>
        </x14:conditionalFormatting>
        <x14:conditionalFormatting xmlns:xm="http://schemas.microsoft.com/office/excel/2006/main">
          <x14:cfRule type="expression" priority="3" id="{AA797C13-5BC6-402F-BA16-7ED4F29B286D}">
            <xm:f>OR(Auxiliar_Formulas!$E$24=1,Auxiliar_Formulas!$E$24=3,Auxiliar_Formulas!$E$24=4,Auxiliar_Formulas!$E$24=5)</xm:f>
            <x14:dxf>
              <fill>
                <patternFill>
                  <bgColor theme="1"/>
                </patternFill>
              </fill>
            </x14:dxf>
          </x14:cfRule>
          <xm:sqref>K30</xm:sqref>
        </x14:conditionalFormatting>
        <x14:conditionalFormatting xmlns:xm="http://schemas.microsoft.com/office/excel/2006/main">
          <x14:cfRule type="expression" priority="2" id="{A8E9C77A-A520-48D3-BA63-64373E20D01D}">
            <xm:f>OR(Auxiliar_Formulas!$E$25=1,Auxiliar_Formulas!$E$25=3,Auxiliar_Formulas!$E$25=4,Auxiliar_Formulas!$E$25=5)</xm:f>
            <x14:dxf>
              <fill>
                <patternFill>
                  <bgColor theme="1"/>
                </patternFill>
              </fill>
            </x14:dxf>
          </x14:cfRule>
          <xm:sqref>K31</xm:sqref>
        </x14:conditionalFormatting>
        <x14:conditionalFormatting xmlns:xm="http://schemas.microsoft.com/office/excel/2006/main">
          <x14:cfRule type="expression" priority="1" id="{D23A945D-91FB-4410-999E-30ADD098D11D}">
            <xm:f>OR(Auxiliar_Formulas!$E$26=1,Auxiliar_Formulas!$E$26=3,Auxiliar_Formulas!$E$26=4,Auxiliar_Formulas!$E$26=5)</xm:f>
            <x14:dxf>
              <fill>
                <patternFill>
                  <bgColor theme="1"/>
                </patternFill>
              </fill>
            </x14:dxf>
          </x14:cfRule>
          <xm:sqref>K32</xm:sqref>
        </x14:conditionalFormatting>
      </x14:conditionalFormattings>
    </ext>
    <ext xmlns:x14="http://schemas.microsoft.com/office/spreadsheetml/2009/9/main" uri="{CCE6A557-97BC-4b89-ADB6-D9C93CAAB3DF}">
      <x14:dataValidations xmlns:xm="http://schemas.microsoft.com/office/excel/2006/main" count="26">
        <x14:dataValidation type="custom" allowBlank="1" showInputMessage="1" showErrorMessage="1" error="No Ingresar datos_x000a_">
          <x14:formula1>
            <xm:f>AND(OR(Auxiliar_Formulas!J12=Auxiliar_Listas!$D$91,Auxiliar_Formulas!J12=Auxiliar_Listas!$D$93),LEN(AA136)&lt;12)</xm:f>
          </x14:formula1>
          <xm:sqref>AA136</xm:sqref>
        </x14:dataValidation>
        <x14:dataValidation type="custom" allowBlank="1" showInputMessage="1" showErrorMessage="1" error="No Ingresar datos_x000a_">
          <x14:formula1>
            <xm:f>AND(OR(Auxiliar_Formulas!J12=Auxiliar_Listas!$D$91,Auxiliar_Formulas!J12=Auxiliar_Listas!$D$93),LEN(AA135)&lt;12)</xm:f>
          </x14:formula1>
          <xm:sqref>AA135</xm:sqref>
        </x14:dataValidation>
        <x14:dataValidation type="custom" allowBlank="1" showInputMessage="1" showErrorMessage="1" error="No Ingresar datos_x000a_">
          <x14:formula1>
            <xm:f>AND(OR(Auxiliar_Formulas!J12=Auxiliar_Listas!$D$91,Auxiliar_Formulas!J12=Auxiliar_Listas!$D$93),LEN(AA134)&lt;12)</xm:f>
          </x14:formula1>
          <xm:sqref>AA134</xm:sqref>
        </x14:dataValidation>
        <x14:dataValidation type="custom" allowBlank="1" showInputMessage="1" showErrorMessage="1" error="No Ingresar datos_x000a_">
          <x14:formula1>
            <xm:f>AND(OR(Auxiliar_Formulas!J12=Auxiliar_Listas!$D$91,Auxiliar_Formulas!J12=Auxiliar_Listas!$D$93),LEN(AA132)&lt;12)</xm:f>
          </x14:formula1>
          <xm:sqref>AA132:AA133</xm:sqref>
        </x14:dataValidation>
        <x14:dataValidation type="custom" allowBlank="1" showInputMessage="1" showErrorMessage="1" error="No Ingresar datos_x000a_">
          <x14:formula1>
            <xm:f>AND(OR(Auxiliar_Formulas!J9=Auxiliar_Listas!$D$91,Auxiliar_Formulas!J9=Auxiliar_Listas!$D$93),LEN(AA125)&lt;12)</xm:f>
          </x14:formula1>
          <xm:sqref>AA125:AA131</xm:sqref>
        </x14:dataValidation>
        <x14:dataValidation type="custom" allowBlank="1" showInputMessage="1" showErrorMessage="1" error="No Ingresar datos_x000a_">
          <x14:formula1>
            <xm:f>AND(OR(Auxiliar_Formulas!J15=Auxiliar_Listas!$D$91,Auxiliar_Formulas!J15=Auxiliar_Listas!$D$93),LEN(AA120)&lt;12)</xm:f>
          </x14:formula1>
          <xm:sqref>AA120:AA124</xm:sqref>
        </x14:dataValidation>
        <x14:dataValidation type="custom" allowBlank="1" showInputMessage="1" showErrorMessage="1" error="No Ingresar datos_x000a_">
          <x14:formula1>
            <xm:f>AND(OR(Auxiliar_Formulas!J15=Auxiliar_Listas!$D$91,Auxiliar_Formulas!J15=Auxiliar_Listas!$D$93),LEN(AA119)&lt;12)</xm:f>
          </x14:formula1>
          <xm:sqref>AA119</xm:sqref>
        </x14:dataValidation>
        <x14:dataValidation type="custom" allowBlank="1" showInputMessage="1" showErrorMessage="1" error="No Ingresar datos_x000a_">
          <x14:formula1>
            <xm:f>AND(OR(Auxiliar_Formulas!J15=Auxiliar_Listas!$D$91,Auxiliar_Formulas!J15=Auxiliar_Listas!$D$93),LEN(AA118)&lt;12)</xm:f>
          </x14:formula1>
          <xm:sqref>AA118</xm:sqref>
        </x14:dataValidation>
        <x14:dataValidation type="custom" allowBlank="1" showInputMessage="1" showErrorMessage="1" error="No Ingresar datos_x000a_">
          <x14:formula1>
            <xm:f>AND(OR(Auxiliar_Formulas!J15=Auxiliar_Listas!$D$91,Auxiliar_Formulas!J15=Auxiliar_Listas!$D$93),LEN(AA116)&lt;12)</xm:f>
          </x14:formula1>
          <xm:sqref>AA116:AA117</xm:sqref>
        </x14:dataValidation>
        <x14:dataValidation type="custom" allowBlank="1" showInputMessage="1" showErrorMessage="1" error="No Ingresar datos_x000a_">
          <x14:formula1>
            <xm:f>AND(OR(Auxiliar_Formulas!J15=Auxiliar_Listas!$D$91,Auxiliar_Formulas!J15=Auxiliar_Listas!$D$93),LEN(AA112)&lt;12)</xm:f>
          </x14:formula1>
          <xm:sqref>AA112:AA115</xm:sqref>
        </x14:dataValidation>
        <x14:dataValidation type="custom" allowBlank="1" showInputMessage="1" showErrorMessage="1" error="No Ingresar datos_x000a_">
          <x14:formula1>
            <xm:f>AND(OR(Auxiliar_Formulas!J23=Auxiliar_Listas!$D$91,Auxiliar_Formulas!J23=Auxiliar_Listas!$D$93),LEN(AA111)&lt;12)</xm:f>
          </x14:formula1>
          <xm:sqref>AA111</xm:sqref>
        </x14:dataValidation>
        <x14:dataValidation type="custom" allowBlank="1" showInputMessage="1" showErrorMessage="1" error="No Ingresar datos_x000a_">
          <x14:formula1>
            <xm:f>AND(OR(Auxiliar_Formulas!J9=Auxiliar_Listas!$D$91,Auxiliar_Formulas!J9=Auxiliar_Listas!$D$93),LEN(AA95)&lt;12)</xm:f>
          </x14:formula1>
          <xm:sqref>AA95:AA109</xm:sqref>
        </x14:dataValidation>
        <x14:dataValidation type="custom" allowBlank="1" showInputMessage="1" showErrorMessage="1" error="No Ingresar datos_x000a_">
          <x14:formula1>
            <xm:f>AND(OR(Auxiliar_Formulas!J23=Auxiliar_Listas!$D$91,Auxiliar_Formulas!J23=Auxiliar_Listas!$D$93),LEN(AA110)&lt;12)</xm:f>
          </x14:formula1>
          <xm:sqref>AA110</xm:sqref>
        </x14:dataValidation>
        <x14:dataValidation type="custom" allowBlank="1" showInputMessage="1" showErrorMessage="1" error="No Ingresar datos_x000a_">
          <x14:formula1>
            <xm:f>AND(OR(Auxiliar_Formulas!J9=Auxiliar_Listas!$D$91,Auxiliar_Formulas!J9=Auxiliar_Listas!$D$93),LEN(AA73)&lt;12)</xm:f>
          </x14:formula1>
          <xm:sqref>AA73:AA94</xm:sqref>
        </x14:dataValidation>
        <x14:dataValidation type="custom" allowBlank="1" showInputMessage="1" showErrorMessage="1" error="Solo Ingresar datos si en el campo &quot;Tipo de Comprobante&quot; se selecciono el comprobante Despacho de Importacion">
          <x14:formula1>
            <xm:f>AND(Auxiliar_Formulas!J7=Auxiliar_Listas!$D$102,LEN(G37)&lt;13)</xm:f>
          </x14:formula1>
          <xm:sqref>G37:G136</xm:sqref>
        </x14:dataValidation>
        <x14:dataValidation type="custom" allowBlank="1" showInputMessage="1" showErrorMessage="1" error="No ingresar ningun valor_x000a_">
          <x14:formula1>
            <xm:f>AND(Auxiliar_Formulas!J7=Auxiliar_Listas!$D$102,LEN(H37)&lt;5)</xm:f>
          </x14:formula1>
          <xm:sqref>H37:H136</xm:sqref>
        </x14:dataValidation>
        <x14:dataValidation type="custom" allowBlank="1" showInputMessage="1" showErrorMessage="1" error="No Ingresar datos_x000a_">
          <x14:formula1>
            <xm:f>AND(OR(Auxiliar_Formulas!J7=Auxiliar_Listas!$D$91,Auxiliar_Formulas!J7=Auxiliar_Listas!$D$93),LEN(AA37)&lt;12)</xm:f>
          </x14:formula1>
          <xm:sqref>AA37:AA52</xm:sqref>
        </x14:dataValidation>
        <x14:dataValidation type="custom" allowBlank="1" showInputMessage="1" showErrorMessage="1" error="No Ingresar datos_x000a_">
          <x14:formula1>
            <xm:f>AND(OR(Auxiliar_Formulas!J11=Auxiliar_Listas!$D$91,Auxiliar_Formulas!J11=Auxiliar_Listas!$D$93),LEN(AA53)&lt;12)</xm:f>
          </x14:formula1>
          <xm:sqref>AA53:AA72</xm:sqref>
        </x14:dataValidation>
        <x14:dataValidation type="custom" allowBlank="1" showInputMessage="1" showErrorMessage="1" error="Debido al Tipo de Comprobante seleccionado, no debe ingresar ningun dato_x000a_">
          <x14:formula1>
            <xm:f>AND(Auxiliar_Formulas!$J7&lt;&gt;Auxiliar_Listas!$D$102,Auxiliar_Formulas!$J7&lt;&gt;Auxiliar_Listas!$D$103,LEN(E37&lt;5))</xm:f>
          </x14:formula1>
          <xm:sqref>E37:E136</xm:sqref>
        </x14:dataValidation>
        <x14:dataValidation type="custom" operator="greaterThanOrEqual" allowBlank="1" showInputMessage="1" showErrorMessage="1" error="Solo ingresar datos si se selecciono &quot;Obra Nueva&quot; o &quot;Mejora&quot;. Debe tener como maximo 15 caracteres.">
          <x14:formula1>
            <xm:f>AND(OR(Auxiliar_Formulas!$E7=Auxiliar_Listas!$G$25,Auxiliar_Formulas!$E7=Auxiliar_Listas!$G$26),LEN(G13)&lt;16)</xm:f>
          </x14:formula1>
          <xm:sqref>G13:G29</xm:sqref>
        </x14:dataValidation>
        <x14:dataValidation type="custom" operator="greaterThanOrEqual" allowBlank="1" showInputMessage="1" showErrorMessage="1" error="Solo ingresar datos si se selecciono &quot;Obra Nueva&quot; o &quot;Mejora&quot;. Debe tener como maximo 15 caracteres.">
          <x14:formula1>
            <xm:f>AND(OR(Auxiliar_Formulas!$E7=Auxiliar_Listas!$G$25,Auxiliar_Formulas!$E7=Auxiliar_Listas!$G$26),LEN(H13)&lt;101)</xm:f>
          </x14:formula1>
          <xm:sqref>H13:H29</xm:sqref>
        </x14:dataValidation>
        <x14:dataValidation type="custom" operator="greaterThanOrEqual" allowBlank="1" showInputMessage="1" showErrorMessage="1" error="El valor a ingresar debe estar entre 1 y 99 años">
          <x14:formula1>
            <xm:f>AND(OR(Auxiliar_Formulas!E7=1,Auxiliar_Formulas!E7=2),I13&lt;100)</xm:f>
          </x14:formula1>
          <xm:sqref>I13</xm:sqref>
        </x14:dataValidation>
        <x14:dataValidation type="custom" operator="greaterThanOrEqual" allowBlank="1" showInputMessage="1" showErrorMessage="1" error="El valor a ingresar debe estar entre 1 y 99 años">
          <x14:formula1>
            <xm:f>AND(OR(Auxiliar_Formulas!E9=1,Auxiliar_Formulas!E9=2),I15&lt;100)</xm:f>
          </x14:formula1>
          <xm:sqref>I15:I29</xm:sqref>
        </x14:dataValidation>
        <x14:dataValidation type="custom" operator="greaterThanOrEqual" allowBlank="1" showInputMessage="1" showErrorMessage="1" error="El valor a ingresar debe estar entre 1 y el valor informado en &quot;Vida Util Total&quot;">
          <x14:formula1>
            <xm:f>AND(Auxiliar_Formulas!$E3=2,J13&gt;1,J13&lt;I13)</xm:f>
          </x14:formula1>
          <xm:sqref>J13:J29</xm:sqref>
        </x14:dataValidation>
        <x14:dataValidation type="custom" allowBlank="1" showInputMessage="1" showErrorMessage="1">
          <x14:formula1>
            <xm:f>AND(Auxiliar_Formulas!E7=2,K13&gt;1)</xm:f>
          </x14:formula1>
          <xm:sqref>K13:K29</xm:sqref>
        </x14:dataValidation>
        <x14:dataValidation type="custom" operator="greaterThanOrEqual" allowBlank="1" showInputMessage="1" showErrorMessage="1" error="Solo ingresar datos si se selecciono &quot;Bienes de Capital Nuevo&quot; o &quot;Bienes de capital Usado&quot;_x000a__x000a_El valor a ingresar debe estar entre 1 y 99 años">
          <x14:formula1>
            <xm:f>AND(OR(Auxiliar_Formulas!E8=1,Auxiliar_Formulas!E8=2),I14&lt;100)</xm:f>
          </x14:formula1>
          <xm:sqref>I14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180"/>
  <sheetViews>
    <sheetView showGridLines="0" workbookViewId="0">
      <selection activeCell="A20" sqref="A20"/>
    </sheetView>
  </sheetViews>
  <sheetFormatPr baseColWidth="10" defaultRowHeight="15" x14ac:dyDescent="0.25"/>
  <cols>
    <col min="1" max="1" width="110" style="68" customWidth="1"/>
    <col min="2" max="2" width="6.42578125" customWidth="1"/>
  </cols>
  <sheetData>
    <row r="1" spans="1:6" x14ac:dyDescent="0.25">
      <c r="A1" s="68" t="str">
        <f>'Ingreso de Datos'!AP7</f>
        <v/>
      </c>
      <c r="F1" s="47"/>
    </row>
    <row r="2" spans="1:6" x14ac:dyDescent="0.25">
      <c r="A2" s="68" t="str">
        <f>'Ingreso de Datos'!AP13</f>
        <v/>
      </c>
      <c r="F2" s="47"/>
    </row>
    <row r="3" spans="1:6" x14ac:dyDescent="0.25">
      <c r="A3" s="68" t="str">
        <f>'Ingreso de Datos'!AP14</f>
        <v/>
      </c>
      <c r="F3" s="47"/>
    </row>
    <row r="4" spans="1:6" x14ac:dyDescent="0.25">
      <c r="A4" s="68" t="str">
        <f>'Ingreso de Datos'!AP15</f>
        <v/>
      </c>
      <c r="F4" s="47"/>
    </row>
    <row r="5" spans="1:6" x14ac:dyDescent="0.25">
      <c r="A5" s="68" t="str">
        <f>'Ingreso de Datos'!AP16</f>
        <v/>
      </c>
    </row>
    <row r="7" spans="1:6" x14ac:dyDescent="0.25">
      <c r="A7" s="68" t="str">
        <f>'Ingreso de Datos'!AP18</f>
        <v/>
      </c>
    </row>
    <row r="8" spans="1:6" x14ac:dyDescent="0.25">
      <c r="A8" s="68" t="str">
        <f>'Ingreso de Datos'!AP19</f>
        <v/>
      </c>
    </row>
    <row r="9" spans="1:6" x14ac:dyDescent="0.25">
      <c r="A9" s="68" t="str">
        <f>'Ingreso de Datos'!AP20</f>
        <v/>
      </c>
    </row>
    <row r="10" spans="1:6" x14ac:dyDescent="0.25">
      <c r="A10" s="68" t="str">
        <f>'Ingreso de Datos'!AP21</f>
        <v/>
      </c>
    </row>
    <row r="11" spans="1:6" x14ac:dyDescent="0.25">
      <c r="A11" s="68" t="str">
        <f>'Ingreso de Datos'!AP22</f>
        <v/>
      </c>
    </row>
    <row r="12" spans="1:6" x14ac:dyDescent="0.25">
      <c r="A12" s="68">
        <f>'Ingreso de Datos'!AP23</f>
        <v>0</v>
      </c>
    </row>
    <row r="13" spans="1:6" x14ac:dyDescent="0.25">
      <c r="A13" s="68">
        <f>'Ingreso de Datos'!AP24</f>
        <v>0</v>
      </c>
    </row>
    <row r="14" spans="1:6" x14ac:dyDescent="0.25">
      <c r="A14" s="68">
        <f>'Ingreso de Datos'!AP25</f>
        <v>0</v>
      </c>
    </row>
    <row r="15" spans="1:6" x14ac:dyDescent="0.25">
      <c r="A15" s="68">
        <f>'Ingreso de Datos'!AP26</f>
        <v>0</v>
      </c>
    </row>
    <row r="16" spans="1:6" x14ac:dyDescent="0.25">
      <c r="A16" s="68">
        <f>'Ingreso de Datos'!AP27</f>
        <v>0</v>
      </c>
    </row>
    <row r="17" spans="1:1" x14ac:dyDescent="0.25">
      <c r="A17" s="68">
        <f>'Ingreso de Datos'!AP28</f>
        <v>0</v>
      </c>
    </row>
    <row r="18" spans="1:1" x14ac:dyDescent="0.25">
      <c r="A18" s="68">
        <f>'Ingreso de Datos'!AP29</f>
        <v>0</v>
      </c>
    </row>
    <row r="19" spans="1:1" x14ac:dyDescent="0.25">
      <c r="A19" s="68">
        <f>'Ingreso de Datos'!AP30</f>
        <v>0</v>
      </c>
    </row>
    <row r="20" spans="1:1" x14ac:dyDescent="0.25">
      <c r="A20" s="68">
        <f>'Ingreso de Datos'!AP31</f>
        <v>0</v>
      </c>
    </row>
    <row r="21" spans="1:1" x14ac:dyDescent="0.25">
      <c r="A21" s="68">
        <f>'Ingreso de Datos'!AP32</f>
        <v>0</v>
      </c>
    </row>
    <row r="22" spans="1:1" x14ac:dyDescent="0.25">
      <c r="A22" s="68">
        <f>'Ingreso de Datos'!AP33</f>
        <v>0</v>
      </c>
    </row>
    <row r="23" spans="1:1" x14ac:dyDescent="0.25">
      <c r="A23" s="68">
        <f>'Ingreso de Datos'!AP34</f>
        <v>0</v>
      </c>
    </row>
    <row r="24" spans="1:1" x14ac:dyDescent="0.25">
      <c r="A24" s="68">
        <f>'Ingreso de Datos'!AP35</f>
        <v>0</v>
      </c>
    </row>
    <row r="25" spans="1:1" x14ac:dyDescent="0.25">
      <c r="A25" s="68">
        <f>'Ingreso de Datos'!AP36</f>
        <v>0</v>
      </c>
    </row>
    <row r="26" spans="1:1" x14ac:dyDescent="0.25">
      <c r="A26" s="68" t="str">
        <f>'Ingreso de Datos'!AP37</f>
        <v/>
      </c>
    </row>
    <row r="27" spans="1:1" x14ac:dyDescent="0.25">
      <c r="A27" s="68" t="str">
        <f>'Ingreso de Datos'!AP38</f>
        <v/>
      </c>
    </row>
    <row r="28" spans="1:1" x14ac:dyDescent="0.25">
      <c r="A28" s="68" t="str">
        <f>'Ingreso de Datos'!AP39</f>
        <v/>
      </c>
    </row>
    <row r="29" spans="1:1" x14ac:dyDescent="0.25">
      <c r="A29" s="68" t="str">
        <f>'Ingreso de Datos'!AP40</f>
        <v/>
      </c>
    </row>
    <row r="30" spans="1:1" x14ac:dyDescent="0.25">
      <c r="A30" s="68" t="str">
        <f>'Ingreso de Datos'!AP41</f>
        <v/>
      </c>
    </row>
    <row r="31" spans="1:1" x14ac:dyDescent="0.25">
      <c r="A31" s="68" t="str">
        <f>'Ingreso de Datos'!AP42</f>
        <v/>
      </c>
    </row>
    <row r="32" spans="1:1" x14ac:dyDescent="0.25">
      <c r="A32" s="68" t="str">
        <f>'Ingreso de Datos'!AP43</f>
        <v/>
      </c>
    </row>
    <row r="33" spans="1:1" x14ac:dyDescent="0.25">
      <c r="A33" s="68" t="str">
        <f>'Ingreso de Datos'!AP44</f>
        <v/>
      </c>
    </row>
    <row r="34" spans="1:1" x14ac:dyDescent="0.25">
      <c r="A34" s="68" t="str">
        <f>'Ingreso de Datos'!AP45</f>
        <v/>
      </c>
    </row>
    <row r="35" spans="1:1" x14ac:dyDescent="0.25">
      <c r="A35" s="68" t="str">
        <f>'Ingreso de Datos'!AP46</f>
        <v/>
      </c>
    </row>
    <row r="36" spans="1:1" x14ac:dyDescent="0.25">
      <c r="A36" s="68" t="str">
        <f>'Ingreso de Datos'!AP47</f>
        <v/>
      </c>
    </row>
    <row r="37" spans="1:1" x14ac:dyDescent="0.25">
      <c r="A37" s="68" t="str">
        <f>'Ingreso de Datos'!AP48</f>
        <v/>
      </c>
    </row>
    <row r="38" spans="1:1" x14ac:dyDescent="0.25">
      <c r="A38" s="68" t="str">
        <f>'Ingreso de Datos'!AP49</f>
        <v/>
      </c>
    </row>
    <row r="39" spans="1:1" x14ac:dyDescent="0.25">
      <c r="A39" s="68" t="str">
        <f>'Ingreso de Datos'!AP50</f>
        <v/>
      </c>
    </row>
    <row r="40" spans="1:1" x14ac:dyDescent="0.25">
      <c r="A40" s="68" t="str">
        <f>'Ingreso de Datos'!AP51</f>
        <v/>
      </c>
    </row>
    <row r="41" spans="1:1" x14ac:dyDescent="0.25">
      <c r="A41" s="68" t="str">
        <f>'Ingreso de Datos'!AP52</f>
        <v/>
      </c>
    </row>
    <row r="42" spans="1:1" x14ac:dyDescent="0.25">
      <c r="A42" s="68" t="str">
        <f>'Ingreso de Datos'!AP53</f>
        <v/>
      </c>
    </row>
    <row r="43" spans="1:1" x14ac:dyDescent="0.25">
      <c r="A43" s="68" t="str">
        <f>'Ingreso de Datos'!AP54</f>
        <v/>
      </c>
    </row>
    <row r="44" spans="1:1" x14ac:dyDescent="0.25">
      <c r="A44" s="68" t="str">
        <f>'Ingreso de Datos'!AP55</f>
        <v/>
      </c>
    </row>
    <row r="45" spans="1:1" x14ac:dyDescent="0.25">
      <c r="A45" s="68" t="str">
        <f>'Ingreso de Datos'!AP56</f>
        <v/>
      </c>
    </row>
    <row r="46" spans="1:1" x14ac:dyDescent="0.25">
      <c r="A46" s="68" t="str">
        <f>'Ingreso de Datos'!AP57</f>
        <v/>
      </c>
    </row>
    <row r="47" spans="1:1" x14ac:dyDescent="0.25">
      <c r="A47" s="68" t="str">
        <f>'Ingreso de Datos'!AP58</f>
        <v/>
      </c>
    </row>
    <row r="48" spans="1:1" x14ac:dyDescent="0.25">
      <c r="A48" s="68" t="str">
        <f>'Ingreso de Datos'!AP59</f>
        <v/>
      </c>
    </row>
    <row r="49" spans="1:1" x14ac:dyDescent="0.25">
      <c r="A49" s="68" t="str">
        <f>'Ingreso de Datos'!AP60</f>
        <v/>
      </c>
    </row>
    <row r="50" spans="1:1" x14ac:dyDescent="0.25">
      <c r="A50" s="68" t="str">
        <f>'Ingreso de Datos'!AP61</f>
        <v/>
      </c>
    </row>
    <row r="51" spans="1:1" x14ac:dyDescent="0.25">
      <c r="A51" s="68" t="str">
        <f>'Ingreso de Datos'!AP62</f>
        <v/>
      </c>
    </row>
    <row r="52" spans="1:1" x14ac:dyDescent="0.25">
      <c r="A52" s="68" t="str">
        <f>'Ingreso de Datos'!AP63</f>
        <v/>
      </c>
    </row>
    <row r="53" spans="1:1" x14ac:dyDescent="0.25">
      <c r="A53" s="68" t="str">
        <f>'Ingreso de Datos'!AP64</f>
        <v/>
      </c>
    </row>
    <row r="54" spans="1:1" x14ac:dyDescent="0.25">
      <c r="A54" s="68" t="str">
        <f>'Ingreso de Datos'!AP65</f>
        <v/>
      </c>
    </row>
    <row r="55" spans="1:1" x14ac:dyDescent="0.25">
      <c r="A55" s="68" t="str">
        <f>'Ingreso de Datos'!AP66</f>
        <v/>
      </c>
    </row>
    <row r="56" spans="1:1" x14ac:dyDescent="0.25">
      <c r="A56" s="68" t="str">
        <f>'Ingreso de Datos'!AP67</f>
        <v/>
      </c>
    </row>
    <row r="57" spans="1:1" x14ac:dyDescent="0.25">
      <c r="A57" s="68" t="str">
        <f>'Ingreso de Datos'!AP68</f>
        <v/>
      </c>
    </row>
    <row r="58" spans="1:1" x14ac:dyDescent="0.25">
      <c r="A58" s="68" t="str">
        <f>'Ingreso de Datos'!AP69</f>
        <v/>
      </c>
    </row>
    <row r="59" spans="1:1" x14ac:dyDescent="0.25">
      <c r="A59" s="68" t="str">
        <f>'Ingreso de Datos'!AP70</f>
        <v/>
      </c>
    </row>
    <row r="60" spans="1:1" x14ac:dyDescent="0.25">
      <c r="A60" s="68" t="str">
        <f>'Ingreso de Datos'!AP71</f>
        <v/>
      </c>
    </row>
    <row r="61" spans="1:1" x14ac:dyDescent="0.25">
      <c r="A61" s="68" t="str">
        <f>'Ingreso de Datos'!AP72</f>
        <v/>
      </c>
    </row>
    <row r="62" spans="1:1" x14ac:dyDescent="0.25">
      <c r="A62" s="68" t="str">
        <f>'Ingreso de Datos'!AP73</f>
        <v/>
      </c>
    </row>
    <row r="63" spans="1:1" x14ac:dyDescent="0.25">
      <c r="A63" s="68" t="str">
        <f>'Ingreso de Datos'!AP74</f>
        <v/>
      </c>
    </row>
    <row r="64" spans="1:1" x14ac:dyDescent="0.25">
      <c r="A64" s="68" t="str">
        <f>'Ingreso de Datos'!AP75</f>
        <v/>
      </c>
    </row>
    <row r="65" spans="1:1" x14ac:dyDescent="0.25">
      <c r="A65" s="68" t="str">
        <f>'Ingreso de Datos'!AP76</f>
        <v/>
      </c>
    </row>
    <row r="66" spans="1:1" x14ac:dyDescent="0.25">
      <c r="A66" s="68" t="str">
        <f>'Ingreso de Datos'!AP77</f>
        <v/>
      </c>
    </row>
    <row r="67" spans="1:1" x14ac:dyDescent="0.25">
      <c r="A67" s="68" t="str">
        <f>'Ingreso de Datos'!AP78</f>
        <v/>
      </c>
    </row>
    <row r="68" spans="1:1" x14ac:dyDescent="0.25">
      <c r="A68" s="68" t="str">
        <f>'Ingreso de Datos'!AP79</f>
        <v/>
      </c>
    </row>
    <row r="69" spans="1:1" x14ac:dyDescent="0.25">
      <c r="A69" s="68" t="str">
        <f>'Ingreso de Datos'!AP80</f>
        <v/>
      </c>
    </row>
    <row r="70" spans="1:1" x14ac:dyDescent="0.25">
      <c r="A70" s="68" t="str">
        <f>'Ingreso de Datos'!AP81</f>
        <v/>
      </c>
    </row>
    <row r="71" spans="1:1" x14ac:dyDescent="0.25">
      <c r="A71" s="68" t="str">
        <f>'Ingreso de Datos'!AP82</f>
        <v/>
      </c>
    </row>
    <row r="72" spans="1:1" x14ac:dyDescent="0.25">
      <c r="A72" s="68" t="str">
        <f>'Ingreso de Datos'!AP83</f>
        <v/>
      </c>
    </row>
    <row r="73" spans="1:1" x14ac:dyDescent="0.25">
      <c r="A73" s="68" t="str">
        <f>'Ingreso de Datos'!AP84</f>
        <v/>
      </c>
    </row>
    <row r="74" spans="1:1" x14ac:dyDescent="0.25">
      <c r="A74" s="68" t="str">
        <f>'Ingreso de Datos'!AP85</f>
        <v/>
      </c>
    </row>
    <row r="75" spans="1:1" x14ac:dyDescent="0.25">
      <c r="A75" s="68" t="str">
        <f>'Ingreso de Datos'!AP86</f>
        <v/>
      </c>
    </row>
    <row r="76" spans="1:1" x14ac:dyDescent="0.25">
      <c r="A76" s="68" t="str">
        <f>'Ingreso de Datos'!AP87</f>
        <v/>
      </c>
    </row>
    <row r="77" spans="1:1" x14ac:dyDescent="0.25">
      <c r="A77" s="68" t="str">
        <f>'Ingreso de Datos'!AP88</f>
        <v/>
      </c>
    </row>
    <row r="78" spans="1:1" x14ac:dyDescent="0.25">
      <c r="A78" s="68" t="str">
        <f>'Ingreso de Datos'!AP89</f>
        <v/>
      </c>
    </row>
    <row r="79" spans="1:1" x14ac:dyDescent="0.25">
      <c r="A79" s="68" t="str">
        <f>'Ingreso de Datos'!AP90</f>
        <v/>
      </c>
    </row>
    <row r="80" spans="1:1" x14ac:dyDescent="0.25">
      <c r="A80" s="68" t="str">
        <f>'Ingreso de Datos'!AP91</f>
        <v/>
      </c>
    </row>
    <row r="81" spans="1:1" x14ac:dyDescent="0.25">
      <c r="A81" s="68" t="str">
        <f>'Ingreso de Datos'!AP92</f>
        <v/>
      </c>
    </row>
    <row r="82" spans="1:1" x14ac:dyDescent="0.25">
      <c r="A82" s="68" t="str">
        <f>'Ingreso de Datos'!AP93</f>
        <v/>
      </c>
    </row>
    <row r="83" spans="1:1" x14ac:dyDescent="0.25">
      <c r="A83" s="68" t="str">
        <f>'Ingreso de Datos'!AP94</f>
        <v/>
      </c>
    </row>
    <row r="84" spans="1:1" x14ac:dyDescent="0.25">
      <c r="A84" s="68" t="str">
        <f>'Ingreso de Datos'!AP95</f>
        <v/>
      </c>
    </row>
    <row r="85" spans="1:1" x14ac:dyDescent="0.25">
      <c r="A85" s="68" t="str">
        <f>'Ingreso de Datos'!AP96</f>
        <v/>
      </c>
    </row>
    <row r="86" spans="1:1" x14ac:dyDescent="0.25">
      <c r="A86" s="68" t="str">
        <f>'Ingreso de Datos'!AP97</f>
        <v/>
      </c>
    </row>
    <row r="87" spans="1:1" x14ac:dyDescent="0.25">
      <c r="A87" s="68" t="str">
        <f>'Ingreso de Datos'!AP98</f>
        <v/>
      </c>
    </row>
    <row r="88" spans="1:1" x14ac:dyDescent="0.25">
      <c r="A88" s="68" t="str">
        <f>'Ingreso de Datos'!AP99</f>
        <v/>
      </c>
    </row>
    <row r="89" spans="1:1" x14ac:dyDescent="0.25">
      <c r="A89" s="68" t="str">
        <f>'Ingreso de Datos'!AP100</f>
        <v/>
      </c>
    </row>
    <row r="90" spans="1:1" x14ac:dyDescent="0.25">
      <c r="A90" s="68" t="str">
        <f>'Ingreso de Datos'!AP101</f>
        <v/>
      </c>
    </row>
    <row r="91" spans="1:1" x14ac:dyDescent="0.25">
      <c r="A91" s="68" t="str">
        <f>'Ingreso de Datos'!AP102</f>
        <v/>
      </c>
    </row>
    <row r="92" spans="1:1" x14ac:dyDescent="0.25">
      <c r="A92" s="68" t="str">
        <f>'Ingreso de Datos'!AP103</f>
        <v/>
      </c>
    </row>
    <row r="93" spans="1:1" x14ac:dyDescent="0.25">
      <c r="A93" s="68" t="str">
        <f>'Ingreso de Datos'!AP104</f>
        <v/>
      </c>
    </row>
    <row r="94" spans="1:1" x14ac:dyDescent="0.25">
      <c r="A94" s="68" t="str">
        <f>'Ingreso de Datos'!AP105</f>
        <v/>
      </c>
    </row>
    <row r="95" spans="1:1" x14ac:dyDescent="0.25">
      <c r="A95" s="68" t="str">
        <f>'Ingreso de Datos'!AP106</f>
        <v/>
      </c>
    </row>
    <row r="96" spans="1:1" x14ac:dyDescent="0.25">
      <c r="A96" s="68" t="str">
        <f>'Ingreso de Datos'!AP107</f>
        <v/>
      </c>
    </row>
    <row r="97" spans="1:1" x14ac:dyDescent="0.25">
      <c r="A97" s="68" t="str">
        <f>'Ingreso de Datos'!AP108</f>
        <v/>
      </c>
    </row>
    <row r="98" spans="1:1" x14ac:dyDescent="0.25">
      <c r="A98" s="68" t="str">
        <f>'Ingreso de Datos'!AP109</f>
        <v/>
      </c>
    </row>
    <row r="99" spans="1:1" x14ac:dyDescent="0.25">
      <c r="A99" s="68" t="str">
        <f>'Ingreso de Datos'!AP110</f>
        <v/>
      </c>
    </row>
    <row r="100" spans="1:1" x14ac:dyDescent="0.25">
      <c r="A100" s="68" t="str">
        <f>'Ingreso de Datos'!AP111</f>
        <v/>
      </c>
    </row>
    <row r="101" spans="1:1" x14ac:dyDescent="0.25">
      <c r="A101" s="68" t="str">
        <f>'Ingreso de Datos'!AP112</f>
        <v/>
      </c>
    </row>
    <row r="102" spans="1:1" x14ac:dyDescent="0.25">
      <c r="A102" s="68" t="str">
        <f>'Ingreso de Datos'!AP113</f>
        <v/>
      </c>
    </row>
    <row r="103" spans="1:1" x14ac:dyDescent="0.25">
      <c r="A103" s="68" t="str">
        <f>'Ingreso de Datos'!AP114</f>
        <v/>
      </c>
    </row>
    <row r="104" spans="1:1" x14ac:dyDescent="0.25">
      <c r="A104" s="68" t="str">
        <f>'Ingreso de Datos'!AP115</f>
        <v/>
      </c>
    </row>
    <row r="105" spans="1:1" x14ac:dyDescent="0.25">
      <c r="A105" s="68" t="str">
        <f>'Ingreso de Datos'!AP116</f>
        <v/>
      </c>
    </row>
    <row r="106" spans="1:1" x14ac:dyDescent="0.25">
      <c r="A106" s="68" t="str">
        <f>'Ingreso de Datos'!AP117</f>
        <v/>
      </c>
    </row>
    <row r="107" spans="1:1" x14ac:dyDescent="0.25">
      <c r="A107" s="68" t="str">
        <f>'Ingreso de Datos'!AP118</f>
        <v/>
      </c>
    </row>
    <row r="108" spans="1:1" x14ac:dyDescent="0.25">
      <c r="A108" s="68" t="str">
        <f>'Ingreso de Datos'!AP119</f>
        <v/>
      </c>
    </row>
    <row r="109" spans="1:1" x14ac:dyDescent="0.25">
      <c r="A109" s="68" t="str">
        <f>'Ingreso de Datos'!AP120</f>
        <v/>
      </c>
    </row>
    <row r="110" spans="1:1" x14ac:dyDescent="0.25">
      <c r="A110" s="68" t="str">
        <f>'Ingreso de Datos'!AP121</f>
        <v/>
      </c>
    </row>
    <row r="111" spans="1:1" x14ac:dyDescent="0.25">
      <c r="A111" s="68" t="str">
        <f>'Ingreso de Datos'!AP122</f>
        <v/>
      </c>
    </row>
    <row r="112" spans="1:1" x14ac:dyDescent="0.25">
      <c r="A112" s="68" t="str">
        <f>'Ingreso de Datos'!AP123</f>
        <v/>
      </c>
    </row>
    <row r="113" spans="1:1" x14ac:dyDescent="0.25">
      <c r="A113" s="68" t="str">
        <f>'Ingreso de Datos'!AP124</f>
        <v/>
      </c>
    </row>
    <row r="114" spans="1:1" x14ac:dyDescent="0.25">
      <c r="A114" s="68" t="str">
        <f>'Ingreso de Datos'!AP125</f>
        <v/>
      </c>
    </row>
    <row r="115" spans="1:1" x14ac:dyDescent="0.25">
      <c r="A115" s="68" t="str">
        <f>'Ingreso de Datos'!AP126</f>
        <v/>
      </c>
    </row>
    <row r="116" spans="1:1" x14ac:dyDescent="0.25">
      <c r="A116" s="68" t="str">
        <f>'Ingreso de Datos'!AP127</f>
        <v/>
      </c>
    </row>
    <row r="117" spans="1:1" x14ac:dyDescent="0.25">
      <c r="A117" s="68" t="str">
        <f>'Ingreso de Datos'!AP128</f>
        <v/>
      </c>
    </row>
    <row r="118" spans="1:1" x14ac:dyDescent="0.25">
      <c r="A118" s="68" t="str">
        <f>'Ingreso de Datos'!AP129</f>
        <v/>
      </c>
    </row>
    <row r="119" spans="1:1" x14ac:dyDescent="0.25">
      <c r="A119" s="68" t="str">
        <f>'Ingreso de Datos'!AP130</f>
        <v/>
      </c>
    </row>
    <row r="120" spans="1:1" x14ac:dyDescent="0.25">
      <c r="A120" s="68" t="str">
        <f>'Ingreso de Datos'!AP131</f>
        <v/>
      </c>
    </row>
    <row r="121" spans="1:1" x14ac:dyDescent="0.25">
      <c r="A121" s="68" t="str">
        <f>'Ingreso de Datos'!AP132</f>
        <v/>
      </c>
    </row>
    <row r="122" spans="1:1" x14ac:dyDescent="0.25">
      <c r="A122" s="68" t="str">
        <f>'Ingreso de Datos'!AP133</f>
        <v/>
      </c>
    </row>
    <row r="123" spans="1:1" x14ac:dyDescent="0.25">
      <c r="A123" s="68" t="str">
        <f>'Ingreso de Datos'!AP134</f>
        <v/>
      </c>
    </row>
    <row r="124" spans="1:1" x14ac:dyDescent="0.25">
      <c r="A124" s="68" t="str">
        <f>'Ingreso de Datos'!AP135</f>
        <v/>
      </c>
    </row>
    <row r="125" spans="1:1" x14ac:dyDescent="0.25">
      <c r="A125" s="68" t="str">
        <f>'Ingreso de Datos'!AP136</f>
        <v/>
      </c>
    </row>
    <row r="126" spans="1:1" x14ac:dyDescent="0.25">
      <c r="A126" s="68">
        <f>'Ingreso de Datos'!AP137</f>
        <v>0</v>
      </c>
    </row>
    <row r="127" spans="1:1" x14ac:dyDescent="0.25">
      <c r="A127" s="68">
        <f>'Ingreso de Datos'!AP138</f>
        <v>0</v>
      </c>
    </row>
    <row r="128" spans="1:1" x14ac:dyDescent="0.25">
      <c r="A128" s="68">
        <f>'Ingreso de Datos'!AP139</f>
        <v>0</v>
      </c>
    </row>
    <row r="129" spans="1:1" x14ac:dyDescent="0.25">
      <c r="A129" s="68">
        <f>'Ingreso de Datos'!AP140</f>
        <v>0</v>
      </c>
    </row>
    <row r="130" spans="1:1" x14ac:dyDescent="0.25">
      <c r="A130" s="68">
        <f>'Ingreso de Datos'!AP141</f>
        <v>0</v>
      </c>
    </row>
    <row r="131" spans="1:1" x14ac:dyDescent="0.25">
      <c r="A131" s="68">
        <f>'Ingreso de Datos'!AP142</f>
        <v>0</v>
      </c>
    </row>
    <row r="132" spans="1:1" x14ac:dyDescent="0.25">
      <c r="A132" s="68" t="str">
        <f>'Ingreso de Datos'!AP143</f>
        <v/>
      </c>
    </row>
    <row r="133" spans="1:1" x14ac:dyDescent="0.25">
      <c r="A133" s="68" t="str">
        <f>'Ingreso de Datos'!AP144</f>
        <v/>
      </c>
    </row>
    <row r="134" spans="1:1" x14ac:dyDescent="0.25">
      <c r="A134" s="68" t="str">
        <f>'Ingreso de Datos'!AP145</f>
        <v/>
      </c>
    </row>
    <row r="135" spans="1:1" x14ac:dyDescent="0.25">
      <c r="A135" s="68" t="str">
        <f>'Ingreso de Datos'!AP146</f>
        <v/>
      </c>
    </row>
    <row r="136" spans="1:1" x14ac:dyDescent="0.25">
      <c r="A136" s="68" t="str">
        <f>'Ingreso de Datos'!AP147</f>
        <v/>
      </c>
    </row>
    <row r="137" spans="1:1" x14ac:dyDescent="0.25">
      <c r="A137" s="68" t="str">
        <f>'Ingreso de Datos'!AP148</f>
        <v/>
      </c>
    </row>
    <row r="138" spans="1:1" x14ac:dyDescent="0.25">
      <c r="A138" s="68" t="str">
        <f>'Ingreso de Datos'!AP149</f>
        <v/>
      </c>
    </row>
    <row r="139" spans="1:1" x14ac:dyDescent="0.25">
      <c r="A139" s="68" t="str">
        <f>'Ingreso de Datos'!AP150</f>
        <v/>
      </c>
    </row>
    <row r="140" spans="1:1" x14ac:dyDescent="0.25">
      <c r="A140" s="68" t="str">
        <f>'Ingreso de Datos'!AP151</f>
        <v/>
      </c>
    </row>
    <row r="141" spans="1:1" x14ac:dyDescent="0.25">
      <c r="A141" s="68" t="str">
        <f>'Ingreso de Datos'!AP152</f>
        <v/>
      </c>
    </row>
    <row r="142" spans="1:1" x14ac:dyDescent="0.25">
      <c r="A142" s="68" t="str">
        <f>'Ingreso de Datos'!AP153</f>
        <v/>
      </c>
    </row>
    <row r="143" spans="1:1" x14ac:dyDescent="0.25">
      <c r="A143" s="68" t="str">
        <f>'Ingreso de Datos'!AP154</f>
        <v/>
      </c>
    </row>
    <row r="144" spans="1:1" x14ac:dyDescent="0.25">
      <c r="A144" s="68" t="str">
        <f>'Ingreso de Datos'!AP155</f>
        <v/>
      </c>
    </row>
    <row r="145" spans="1:1" x14ac:dyDescent="0.25">
      <c r="A145" s="68" t="str">
        <f>'Ingreso de Datos'!AP156</f>
        <v/>
      </c>
    </row>
    <row r="146" spans="1:1" x14ac:dyDescent="0.25">
      <c r="A146" s="68" t="str">
        <f>'Ingreso de Datos'!AP157</f>
        <v/>
      </c>
    </row>
    <row r="147" spans="1:1" x14ac:dyDescent="0.25">
      <c r="A147" s="68" t="str">
        <f>'Ingreso de Datos'!AP158</f>
        <v/>
      </c>
    </row>
    <row r="148" spans="1:1" x14ac:dyDescent="0.25">
      <c r="A148" s="68" t="str">
        <f>'Ingreso de Datos'!AP159</f>
        <v/>
      </c>
    </row>
    <row r="149" spans="1:1" x14ac:dyDescent="0.25">
      <c r="A149" s="68" t="str">
        <f>'Ingreso de Datos'!AP160</f>
        <v/>
      </c>
    </row>
    <row r="150" spans="1:1" x14ac:dyDescent="0.25">
      <c r="A150" s="68" t="str">
        <f>'Ingreso de Datos'!AP161</f>
        <v/>
      </c>
    </row>
    <row r="151" spans="1:1" x14ac:dyDescent="0.25">
      <c r="A151" s="68" t="str">
        <f>'Ingreso de Datos'!AP162</f>
        <v/>
      </c>
    </row>
    <row r="152" spans="1:1" x14ac:dyDescent="0.25">
      <c r="A152" s="68">
        <f>'Ingreso de Datos'!AP163</f>
        <v>0</v>
      </c>
    </row>
    <row r="153" spans="1:1" x14ac:dyDescent="0.25">
      <c r="A153" s="68">
        <f>'Ingreso de Datos'!AP164</f>
        <v>0</v>
      </c>
    </row>
    <row r="154" spans="1:1" x14ac:dyDescent="0.25">
      <c r="A154" s="68">
        <f>'Ingreso de Datos'!AP165</f>
        <v>0</v>
      </c>
    </row>
    <row r="155" spans="1:1" x14ac:dyDescent="0.25">
      <c r="A155" s="68">
        <f>'Ingreso de Datos'!AP166</f>
        <v>0</v>
      </c>
    </row>
    <row r="156" spans="1:1" x14ac:dyDescent="0.25">
      <c r="A156" s="68">
        <f>'Ingreso de Datos'!AP167</f>
        <v>0</v>
      </c>
    </row>
    <row r="157" spans="1:1" x14ac:dyDescent="0.25">
      <c r="A157" s="68">
        <f>'Ingreso de Datos'!AP168</f>
        <v>0</v>
      </c>
    </row>
    <row r="158" spans="1:1" x14ac:dyDescent="0.25">
      <c r="A158" s="68">
        <f>'Ingreso de Datos'!AP169</f>
        <v>0</v>
      </c>
    </row>
    <row r="159" spans="1:1" x14ac:dyDescent="0.25">
      <c r="A159" s="68">
        <f>'Ingreso de Datos'!AP170</f>
        <v>0</v>
      </c>
    </row>
    <row r="160" spans="1:1" x14ac:dyDescent="0.25">
      <c r="A160" s="68">
        <f>'Ingreso de Datos'!AP171</f>
        <v>0</v>
      </c>
    </row>
    <row r="161" spans="1:1" x14ac:dyDescent="0.25">
      <c r="A161" s="68" t="str">
        <f>'Ingreso de Datos'!AP172</f>
        <v/>
      </c>
    </row>
    <row r="162" spans="1:1" x14ac:dyDescent="0.25">
      <c r="A162" s="68" t="str">
        <f>'Ingreso de Datos'!AP173</f>
        <v/>
      </c>
    </row>
    <row r="163" spans="1:1" x14ac:dyDescent="0.25">
      <c r="A163" s="68" t="str">
        <f>'Ingreso de Datos'!AP174</f>
        <v/>
      </c>
    </row>
    <row r="164" spans="1:1" x14ac:dyDescent="0.25">
      <c r="A164" s="68" t="str">
        <f>'Ingreso de Datos'!AP175</f>
        <v/>
      </c>
    </row>
    <row r="165" spans="1:1" x14ac:dyDescent="0.25">
      <c r="A165" s="68" t="str">
        <f>'Ingreso de Datos'!AP176</f>
        <v/>
      </c>
    </row>
    <row r="166" spans="1:1" x14ac:dyDescent="0.25">
      <c r="A166" s="68" t="str">
        <f>'Ingreso de Datos'!AP177</f>
        <v/>
      </c>
    </row>
    <row r="167" spans="1:1" x14ac:dyDescent="0.25">
      <c r="A167" s="68" t="str">
        <f>'Ingreso de Datos'!AP178</f>
        <v/>
      </c>
    </row>
    <row r="168" spans="1:1" x14ac:dyDescent="0.25">
      <c r="A168" s="68" t="str">
        <f>'Ingreso de Datos'!AP179</f>
        <v/>
      </c>
    </row>
    <row r="169" spans="1:1" x14ac:dyDescent="0.25">
      <c r="A169" s="68" t="str">
        <f>'Ingreso de Datos'!AP180</f>
        <v/>
      </c>
    </row>
    <row r="170" spans="1:1" x14ac:dyDescent="0.25">
      <c r="A170" s="68" t="str">
        <f>'Ingreso de Datos'!AP181</f>
        <v/>
      </c>
    </row>
    <row r="171" spans="1:1" x14ac:dyDescent="0.25">
      <c r="A171" s="68" t="str">
        <f>'Ingreso de Datos'!AP182</f>
        <v/>
      </c>
    </row>
    <row r="172" spans="1:1" x14ac:dyDescent="0.25">
      <c r="A172" s="68" t="str">
        <f>'Ingreso de Datos'!AP183</f>
        <v/>
      </c>
    </row>
    <row r="173" spans="1:1" x14ac:dyDescent="0.25">
      <c r="A173" s="68" t="str">
        <f>'Ingreso de Datos'!AP184</f>
        <v/>
      </c>
    </row>
    <row r="174" spans="1:1" x14ac:dyDescent="0.25">
      <c r="A174" s="68" t="str">
        <f>'Ingreso de Datos'!AP185</f>
        <v/>
      </c>
    </row>
    <row r="175" spans="1:1" x14ac:dyDescent="0.25">
      <c r="A175" s="68" t="str">
        <f>'Ingreso de Datos'!AP186</f>
        <v/>
      </c>
    </row>
    <row r="176" spans="1:1" x14ac:dyDescent="0.25">
      <c r="A176" s="68" t="str">
        <f>'Ingreso de Datos'!AP187</f>
        <v/>
      </c>
    </row>
    <row r="177" spans="1:1" x14ac:dyDescent="0.25">
      <c r="A177" s="68" t="str">
        <f>'Ingreso de Datos'!AP188</f>
        <v/>
      </c>
    </row>
    <row r="178" spans="1:1" x14ac:dyDescent="0.25">
      <c r="A178" s="68" t="str">
        <f>'Ingreso de Datos'!AP189</f>
        <v/>
      </c>
    </row>
    <row r="179" spans="1:1" x14ac:dyDescent="0.25">
      <c r="A179" s="68" t="str">
        <f>'Ingreso de Datos'!AP190</f>
        <v/>
      </c>
    </row>
    <row r="180" spans="1:1" x14ac:dyDescent="0.25">
      <c r="A180" s="68" t="str">
        <f>'Ingreso de Datos'!AP191</f>
        <v/>
      </c>
    </row>
  </sheetData>
  <sheetProtection algorithmName="SHA-512" hashValue="6tiKWBNKH/T62drDWvIDVE7Qd+5V+6mGkn1gWDj3G0t1UKpX9rCOmr34UYt31E6j3twrtrK2Hz5RpzudbU5vCQ==" saltValue="cmia2zFP4nUMhlXJlBRAk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
  <sheetViews>
    <sheetView workbookViewId="0">
      <selection activeCell="E10" sqref="E10"/>
    </sheetView>
  </sheetViews>
  <sheetFormatPr baseColWidth="10" defaultRowHeight="15" x14ac:dyDescent="0.25"/>
  <cols>
    <col min="1" max="1" width="11.85546875" style="47" bestFit="1" customWidth="1"/>
    <col min="3" max="3" width="11.85546875" bestFit="1" customWidth="1"/>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S106"/>
  <sheetViews>
    <sheetView topLeftCell="A5" workbookViewId="0">
      <selection activeCell="E24" sqref="E24"/>
    </sheetView>
  </sheetViews>
  <sheetFormatPr baseColWidth="10" defaultRowHeight="15" x14ac:dyDescent="0.25"/>
  <cols>
    <col min="3" max="3" width="11.85546875" bestFit="1" customWidth="1"/>
    <col min="5" max="5" width="25.42578125" customWidth="1"/>
    <col min="6" max="6" width="21.42578125" customWidth="1"/>
    <col min="7" max="7" width="24.85546875" customWidth="1"/>
    <col min="9" max="10" width="11.85546875" bestFit="1" customWidth="1"/>
    <col min="11" max="11" width="9.140625" customWidth="1"/>
    <col min="12" max="12" width="21.28515625" bestFit="1" customWidth="1"/>
    <col min="13" max="14" width="11.85546875" bestFit="1" customWidth="1"/>
  </cols>
  <sheetData>
    <row r="1" spans="1:19" x14ac:dyDescent="0.25">
      <c r="A1" t="s">
        <v>75</v>
      </c>
    </row>
    <row r="3" spans="1:19" x14ac:dyDescent="0.25">
      <c r="A3" s="5" t="s">
        <v>62</v>
      </c>
      <c r="I3" s="5" t="s">
        <v>198</v>
      </c>
      <c r="N3" s="5" t="s">
        <v>83</v>
      </c>
    </row>
    <row r="5" spans="1:19" ht="27" customHeight="1" x14ac:dyDescent="0.25">
      <c r="E5" s="7" t="s">
        <v>76</v>
      </c>
      <c r="F5" s="7" t="s">
        <v>77</v>
      </c>
      <c r="J5" t="s">
        <v>199</v>
      </c>
      <c r="K5" t="s">
        <v>310</v>
      </c>
      <c r="L5" t="s">
        <v>200</v>
      </c>
    </row>
    <row r="6" spans="1:19" x14ac:dyDescent="0.25">
      <c r="O6" t="s">
        <v>337</v>
      </c>
      <c r="P6" t="s">
        <v>336</v>
      </c>
    </row>
    <row r="7" spans="1:19" x14ac:dyDescent="0.25">
      <c r="C7" t="s">
        <v>78</v>
      </c>
      <c r="E7" t="e">
        <f>VLOOKUP('Ingreso de Datos'!E13,Auxiliar_Listas!$F$22:$G$26,2,0)</f>
        <v>#N/A</v>
      </c>
      <c r="F7" t="e">
        <f>VLOOKUP('Ingreso de Datos'!F13,Auxiliar_Listas!$C$21:$D$33,2,0)</f>
        <v>#N/A</v>
      </c>
      <c r="H7" s="11" t="s">
        <v>78</v>
      </c>
      <c r="J7" t="e">
        <f>VLOOKUP('Ingreso de Datos'!C37,Auxiliar_Listas!$C$76:$D$119,2,0)</f>
        <v>#N/A</v>
      </c>
      <c r="K7" t="e">
        <f>IF(Auxiliar_Formulas!J7=Auxiliar_Listas!$D$102,'Ingreso de Datos'!F37,TEXT('Ingreso de Datos'!F37,"00000000000000000000"))</f>
        <v>#N/A</v>
      </c>
      <c r="L7" t="e">
        <f>K7&amp;REPT(" ",20-LEN(K7))</f>
        <v>#N/A</v>
      </c>
      <c r="N7" t="s">
        <v>311</v>
      </c>
      <c r="P7" s="11" t="str">
        <f>IF(OR('Ingreso de Datos'!D143&lt;&gt;"",'Ingreso de Datos'!E143&lt;&gt;""),VALUE('Ingreso de Datos'!D143&amp;","&amp;'Ingreso de Datos'!E143),"")</f>
        <v/>
      </c>
      <c r="Q7" s="21"/>
    </row>
    <row r="8" spans="1:19" x14ac:dyDescent="0.25">
      <c r="C8" t="s">
        <v>79</v>
      </c>
      <c r="E8" s="11" t="e">
        <f>VLOOKUP('Ingreso de Datos'!E14,Auxiliar_Listas!$F$22:$G$26,2,0)</f>
        <v>#N/A</v>
      </c>
      <c r="F8" s="11" t="e">
        <f>VLOOKUP('Ingreso de Datos'!F14,Auxiliar_Listas!$C$21:$D$33,2,0)</f>
        <v>#N/A</v>
      </c>
      <c r="H8" s="11" t="s">
        <v>79</v>
      </c>
      <c r="J8" s="11" t="e">
        <f>VLOOKUP('Ingreso de Datos'!C38,Auxiliar_Listas!$C$76:$D$119,2,0)</f>
        <v>#N/A</v>
      </c>
      <c r="K8" s="11" t="e">
        <f>IF(Auxiliar_Formulas!J8=Auxiliar_Listas!$D$102,'Ingreso de Datos'!F38,TEXT('Ingreso de Datos'!F38,"00000000000000000000"))</f>
        <v>#N/A</v>
      </c>
      <c r="L8" s="11" t="e">
        <f t="shared" ref="L8:L71" si="0">K8&amp;REPT(" ",20-LEN(K8))</f>
        <v>#N/A</v>
      </c>
      <c r="N8" s="11" t="s">
        <v>312</v>
      </c>
      <c r="O8" s="11"/>
      <c r="P8" s="11" t="str">
        <f>IF(OR('Ingreso de Datos'!D144&lt;&gt;"",'Ingreso de Datos'!E144&lt;&gt;""),VALUE('Ingreso de Datos'!D144&amp;","&amp;'Ingreso de Datos'!E144),"")</f>
        <v/>
      </c>
      <c r="Q8" s="21"/>
    </row>
    <row r="9" spans="1:19" x14ac:dyDescent="0.25">
      <c r="C9" t="s">
        <v>80</v>
      </c>
      <c r="E9" s="11" t="e">
        <f>VLOOKUP('Ingreso de Datos'!E15,Auxiliar_Listas!$F$22:$G$26,2,0)</f>
        <v>#N/A</v>
      </c>
      <c r="F9" s="11" t="e">
        <f>VLOOKUP('Ingreso de Datos'!F15,Auxiliar_Listas!$C$21:$D$33,2,0)</f>
        <v>#N/A</v>
      </c>
      <c r="H9" s="11" t="s">
        <v>80</v>
      </c>
      <c r="J9" s="11" t="e">
        <f>VLOOKUP('Ingreso de Datos'!C39,Auxiliar_Listas!$C$76:$D$119,2,0)</f>
        <v>#N/A</v>
      </c>
      <c r="K9" s="11" t="e">
        <f>IF(Auxiliar_Formulas!J9=Auxiliar_Listas!$D$102,'Ingreso de Datos'!F39,TEXT('Ingreso de Datos'!F39,"00000000000000000000"))</f>
        <v>#N/A</v>
      </c>
      <c r="L9" s="11" t="e">
        <f t="shared" si="0"/>
        <v>#N/A</v>
      </c>
      <c r="N9" s="11" t="s">
        <v>313</v>
      </c>
      <c r="O9" s="11"/>
      <c r="P9" s="11" t="str">
        <f>IF(OR('Ingreso de Datos'!D145&lt;&gt;"",'Ingreso de Datos'!E145&lt;&gt;""),VALUE('Ingreso de Datos'!D145&amp;","&amp;'Ingreso de Datos'!E145),"")</f>
        <v/>
      </c>
    </row>
    <row r="10" spans="1:19" x14ac:dyDescent="0.25">
      <c r="C10" t="s">
        <v>81</v>
      </c>
      <c r="E10" s="11" t="e">
        <f>VLOOKUP('Ingreso de Datos'!E16,Auxiliar_Listas!$F$22:$G$26,2,0)</f>
        <v>#N/A</v>
      </c>
      <c r="F10" s="11" t="e">
        <f>VLOOKUP('Ingreso de Datos'!F16,Auxiliar_Listas!$C$21:$D$33,2,0)</f>
        <v>#N/A</v>
      </c>
      <c r="H10" s="11" t="s">
        <v>81</v>
      </c>
      <c r="J10" s="11" t="e">
        <f>VLOOKUP('Ingreso de Datos'!C40,Auxiliar_Listas!$C$76:$D$119,2,0)</f>
        <v>#N/A</v>
      </c>
      <c r="K10" s="11" t="e">
        <f>IF(Auxiliar_Formulas!J10=Auxiliar_Listas!$D$102,'Ingreso de Datos'!F40,TEXT('Ingreso de Datos'!F40,"00000000000000000000"))</f>
        <v>#N/A</v>
      </c>
      <c r="L10" s="11" t="e">
        <f t="shared" si="0"/>
        <v>#N/A</v>
      </c>
      <c r="N10" s="11" t="s">
        <v>314</v>
      </c>
      <c r="O10" s="11"/>
      <c r="P10" s="11" t="str">
        <f>IF(OR('Ingreso de Datos'!D146&lt;&gt;"",'Ingreso de Datos'!E146&lt;&gt;""),VALUE('Ingreso de Datos'!D146&amp;","&amp;'Ingreso de Datos'!E146),"")</f>
        <v/>
      </c>
      <c r="Q10" s="21"/>
      <c r="R10" s="21"/>
    </row>
    <row r="11" spans="1:19" x14ac:dyDescent="0.25">
      <c r="C11" t="s">
        <v>93</v>
      </c>
      <c r="E11" s="11" t="e">
        <f>VLOOKUP('Ingreso de Datos'!E17,Auxiliar_Listas!$F$22:$G$26,2,0)</f>
        <v>#N/A</v>
      </c>
      <c r="F11" s="11" t="e">
        <f>VLOOKUP('Ingreso de Datos'!F17,Auxiliar_Listas!$C$21:$D$33,2,0)</f>
        <v>#N/A</v>
      </c>
      <c r="H11" s="11" t="s">
        <v>93</v>
      </c>
      <c r="J11" s="11" t="e">
        <f>VLOOKUP('Ingreso de Datos'!C41,Auxiliar_Listas!$C$76:$D$119,2,0)</f>
        <v>#N/A</v>
      </c>
      <c r="K11" s="11" t="e">
        <f>IF(Auxiliar_Formulas!J11=Auxiliar_Listas!$D$102,'Ingreso de Datos'!F41,TEXT('Ingreso de Datos'!F41,"00000000000000000000"))</f>
        <v>#N/A</v>
      </c>
      <c r="L11" s="11" t="e">
        <f t="shared" si="0"/>
        <v>#N/A</v>
      </c>
      <c r="N11" s="11" t="s">
        <v>315</v>
      </c>
      <c r="O11" s="11"/>
      <c r="P11" s="11" t="str">
        <f>IF(OR('Ingreso de Datos'!D147&lt;&gt;"",'Ingreso de Datos'!E147&lt;&gt;""),VALUE('Ingreso de Datos'!D147&amp;","&amp;'Ingreso de Datos'!E147),"")</f>
        <v/>
      </c>
      <c r="Q11" s="21"/>
      <c r="R11" t="s">
        <v>338</v>
      </c>
    </row>
    <row r="12" spans="1:19" x14ac:dyDescent="0.25">
      <c r="C12" t="s">
        <v>94</v>
      </c>
      <c r="E12" s="11" t="e">
        <f>VLOOKUP('Ingreso de Datos'!E18,Auxiliar_Listas!$F$22:$G$26,2,0)</f>
        <v>#N/A</v>
      </c>
      <c r="F12" s="11" t="e">
        <f>VLOOKUP('Ingreso de Datos'!F18,Auxiliar_Listas!$C$21:$D$33,2,0)</f>
        <v>#N/A</v>
      </c>
      <c r="H12" s="11" t="s">
        <v>94</v>
      </c>
      <c r="J12" s="11" t="e">
        <f>VLOOKUP('Ingreso de Datos'!C42,Auxiliar_Listas!$C$76:$D$119,2,0)</f>
        <v>#N/A</v>
      </c>
      <c r="K12" s="11" t="e">
        <f>IF(Auxiliar_Formulas!J12=Auxiliar_Listas!$D$102,'Ingreso de Datos'!F42,TEXT('Ingreso de Datos'!F42,"00000000000000000000"))</f>
        <v>#N/A</v>
      </c>
      <c r="L12" s="11" t="e">
        <f t="shared" si="0"/>
        <v>#N/A</v>
      </c>
      <c r="N12" s="11" t="s">
        <v>316</v>
      </c>
      <c r="O12" s="11"/>
      <c r="P12" s="11" t="str">
        <f>IF(OR('Ingreso de Datos'!D148&lt;&gt;"",'Ingreso de Datos'!E148&lt;&gt;""),VALUE('Ingreso de Datos'!D148&amp;","&amp;'Ingreso de Datos'!E148),"")</f>
        <v/>
      </c>
      <c r="Q12" s="21"/>
    </row>
    <row r="13" spans="1:19" x14ac:dyDescent="0.25">
      <c r="C13" t="s">
        <v>95</v>
      </c>
      <c r="E13" s="11" t="e">
        <f>VLOOKUP('Ingreso de Datos'!E19,Auxiliar_Listas!$F$22:$G$26,2,0)</f>
        <v>#N/A</v>
      </c>
      <c r="F13" s="11" t="e">
        <f>VLOOKUP('Ingreso de Datos'!F19,Auxiliar_Listas!$C$21:$D$33,2,0)</f>
        <v>#N/A</v>
      </c>
      <c r="H13" s="11" t="s">
        <v>95</v>
      </c>
      <c r="J13" s="11" t="e">
        <f>VLOOKUP('Ingreso de Datos'!C43,Auxiliar_Listas!$C$76:$D$119,2,0)</f>
        <v>#N/A</v>
      </c>
      <c r="K13" s="11" t="e">
        <f>IF(Auxiliar_Formulas!J13=Auxiliar_Listas!$D$102,'Ingreso de Datos'!F43,TEXT('Ingreso de Datos'!F43,"00000000000000000000"))</f>
        <v>#N/A</v>
      </c>
      <c r="L13" s="11" t="e">
        <f t="shared" si="0"/>
        <v>#N/A</v>
      </c>
      <c r="N13" s="11" t="s">
        <v>317</v>
      </c>
      <c r="O13" s="11"/>
      <c r="P13" s="11" t="str">
        <f>IF(OR('Ingreso de Datos'!D149&lt;&gt;"",'Ingreso de Datos'!E149&lt;&gt;""),VALUE('Ingreso de Datos'!D149&amp;","&amp;'Ingreso de Datos'!E149),"")</f>
        <v/>
      </c>
      <c r="Q13" s="21"/>
      <c r="R13" s="21">
        <f>SUM(P7:P31)</f>
        <v>0</v>
      </c>
      <c r="S13">
        <f>IF(R13&lt;100,1,IF(R13&gt;100,2,3))</f>
        <v>1</v>
      </c>
    </row>
    <row r="14" spans="1:19" x14ac:dyDescent="0.25">
      <c r="C14" t="s">
        <v>96</v>
      </c>
      <c r="E14" s="11" t="e">
        <f>VLOOKUP('Ingreso de Datos'!E20,Auxiliar_Listas!$F$22:$G$26,2,0)</f>
        <v>#N/A</v>
      </c>
      <c r="F14" s="11" t="e">
        <f>VLOOKUP('Ingreso de Datos'!F20,Auxiliar_Listas!$C$21:$D$33,2,0)</f>
        <v>#N/A</v>
      </c>
      <c r="H14" s="11" t="s">
        <v>96</v>
      </c>
      <c r="J14" s="11" t="e">
        <f>VLOOKUP('Ingreso de Datos'!C44,Auxiliar_Listas!$C$76:$D$119,2,0)</f>
        <v>#N/A</v>
      </c>
      <c r="K14" s="11" t="e">
        <f>IF(Auxiliar_Formulas!J14=Auxiliar_Listas!$D$102,'Ingreso de Datos'!F44,TEXT('Ingreso de Datos'!F44,"00000000000000000000"))</f>
        <v>#N/A</v>
      </c>
      <c r="L14" s="11" t="e">
        <f t="shared" si="0"/>
        <v>#N/A</v>
      </c>
      <c r="N14" s="11" t="s">
        <v>318</v>
      </c>
      <c r="O14" s="11"/>
      <c r="P14" s="11" t="str">
        <f>IF(OR('Ingreso de Datos'!D150&lt;&gt;"",'Ingreso de Datos'!E150&lt;&gt;""),VALUE('Ingreso de Datos'!D150&amp;","&amp;'Ingreso de Datos'!E150),"")</f>
        <v/>
      </c>
      <c r="Q14" s="21"/>
    </row>
    <row r="15" spans="1:19" x14ac:dyDescent="0.25">
      <c r="C15" t="s">
        <v>97</v>
      </c>
      <c r="E15" s="11" t="e">
        <f>VLOOKUP('Ingreso de Datos'!E21,Auxiliar_Listas!$F$22:$G$26,2,0)</f>
        <v>#N/A</v>
      </c>
      <c r="F15" s="11" t="e">
        <f>VLOOKUP('Ingreso de Datos'!F21,Auxiliar_Listas!$C$21:$D$33,2,0)</f>
        <v>#N/A</v>
      </c>
      <c r="H15" s="11" t="s">
        <v>97</v>
      </c>
      <c r="J15" s="11" t="e">
        <f>VLOOKUP('Ingreso de Datos'!C45,Auxiliar_Listas!$C$76:$D$119,2,0)</f>
        <v>#N/A</v>
      </c>
      <c r="K15" s="11" t="e">
        <f>IF(Auxiliar_Formulas!J15=Auxiliar_Listas!$D$102,'Ingreso de Datos'!F45,TEXT('Ingreso de Datos'!F45,"00000000000000000000"))</f>
        <v>#N/A</v>
      </c>
      <c r="L15" s="11" t="e">
        <f t="shared" si="0"/>
        <v>#N/A</v>
      </c>
      <c r="N15" s="11" t="s">
        <v>319</v>
      </c>
      <c r="O15" s="11"/>
      <c r="P15" s="11" t="str">
        <f>IF(OR('Ingreso de Datos'!D151&lt;&gt;"",'Ingreso de Datos'!E151&lt;&gt;""),VALUE('Ingreso de Datos'!D151&amp;","&amp;'Ingreso de Datos'!E151),"")</f>
        <v/>
      </c>
      <c r="Q15" s="21"/>
    </row>
    <row r="16" spans="1:19" x14ac:dyDescent="0.25">
      <c r="C16" t="s">
        <v>98</v>
      </c>
      <c r="E16" s="11" t="e">
        <f>VLOOKUP('Ingreso de Datos'!E22,Auxiliar_Listas!$F$22:$G$26,2,0)</f>
        <v>#N/A</v>
      </c>
      <c r="F16" s="11" t="e">
        <f>VLOOKUP('Ingreso de Datos'!F22,Auxiliar_Listas!$C$21:$D$33,2,0)</f>
        <v>#N/A</v>
      </c>
      <c r="H16" s="11" t="s">
        <v>98</v>
      </c>
      <c r="J16" s="11" t="e">
        <f>VLOOKUP('Ingreso de Datos'!C46,Auxiliar_Listas!$C$76:$D$119,2,0)</f>
        <v>#N/A</v>
      </c>
      <c r="K16" s="11" t="e">
        <f>IF(Auxiliar_Formulas!J16=Auxiliar_Listas!$D$102,'Ingreso de Datos'!F46,TEXT('Ingreso de Datos'!F46,"00000000000000000000"))</f>
        <v>#N/A</v>
      </c>
      <c r="L16" s="11" t="e">
        <f t="shared" si="0"/>
        <v>#N/A</v>
      </c>
      <c r="N16" s="11" t="s">
        <v>320</v>
      </c>
      <c r="O16" s="11"/>
      <c r="P16" s="11" t="str">
        <f>IF(OR('Ingreso de Datos'!D152&lt;&gt;"",'Ingreso de Datos'!E152&lt;&gt;""),VALUE('Ingreso de Datos'!D152&amp;","&amp;'Ingreso de Datos'!E152),"")</f>
        <v/>
      </c>
      <c r="Q16" s="2">
        <v>1</v>
      </c>
      <c r="R16" t="s">
        <v>339</v>
      </c>
    </row>
    <row r="17" spans="3:18" x14ac:dyDescent="0.25">
      <c r="C17" t="s">
        <v>99</v>
      </c>
      <c r="E17" s="11" t="e">
        <f>VLOOKUP('Ingreso de Datos'!E23,Auxiliar_Listas!$F$22:$G$26,2,0)</f>
        <v>#N/A</v>
      </c>
      <c r="F17" s="11" t="e">
        <f>VLOOKUP('Ingreso de Datos'!F23,Auxiliar_Listas!$C$21:$D$33,2,0)</f>
        <v>#N/A</v>
      </c>
      <c r="H17" s="11" t="s">
        <v>99</v>
      </c>
      <c r="J17" s="11" t="e">
        <f>VLOOKUP('Ingreso de Datos'!C47,Auxiliar_Listas!$C$76:$D$119,2,0)</f>
        <v>#N/A</v>
      </c>
      <c r="K17" s="11" t="e">
        <f>IF(Auxiliar_Formulas!J17=Auxiliar_Listas!$D$102,'Ingreso de Datos'!F47,TEXT('Ingreso de Datos'!F47,"00000000000000000000"))</f>
        <v>#N/A</v>
      </c>
      <c r="L17" s="11" t="e">
        <f t="shared" si="0"/>
        <v>#N/A</v>
      </c>
      <c r="N17" s="11" t="s">
        <v>321</v>
      </c>
      <c r="O17" s="11"/>
      <c r="P17" s="11" t="str">
        <f>IF(OR('Ingreso de Datos'!D153&lt;&gt;"",'Ingreso de Datos'!E153&lt;&gt;""),VALUE('Ingreso de Datos'!D153&amp;","&amp;'Ingreso de Datos'!E153),"")</f>
        <v/>
      </c>
      <c r="Q17" s="2">
        <v>2</v>
      </c>
      <c r="R17" s="11" t="s">
        <v>340</v>
      </c>
    </row>
    <row r="18" spans="3:18" x14ac:dyDescent="0.25">
      <c r="C18" t="s">
        <v>100</v>
      </c>
      <c r="E18" s="11" t="e">
        <f>VLOOKUP('Ingreso de Datos'!E24,Auxiliar_Listas!$F$22:$G$26,2,0)</f>
        <v>#N/A</v>
      </c>
      <c r="F18" s="11" t="e">
        <f>VLOOKUP('Ingreso de Datos'!F24,Auxiliar_Listas!$C$21:$D$33,2,0)</f>
        <v>#N/A</v>
      </c>
      <c r="H18" s="11" t="s">
        <v>100</v>
      </c>
      <c r="J18" s="11" t="e">
        <f>VLOOKUP('Ingreso de Datos'!C48,Auxiliar_Listas!$C$76:$D$119,2,0)</f>
        <v>#N/A</v>
      </c>
      <c r="K18" s="11" t="e">
        <f>IF(Auxiliar_Formulas!J18=Auxiliar_Listas!$D$102,'Ingreso de Datos'!F48,TEXT('Ingreso de Datos'!F48,"00000000000000000000"))</f>
        <v>#N/A</v>
      </c>
      <c r="L18" s="11" t="e">
        <f t="shared" si="0"/>
        <v>#N/A</v>
      </c>
      <c r="N18" s="11" t="s">
        <v>322</v>
      </c>
      <c r="O18" s="11"/>
      <c r="P18" s="11" t="str">
        <f>IF(OR('Ingreso de Datos'!D154&lt;&gt;"",'Ingreso de Datos'!E154&lt;&gt;""),VALUE('Ingreso de Datos'!D154&amp;","&amp;'Ingreso de Datos'!E154),"")</f>
        <v/>
      </c>
      <c r="Q18" s="2">
        <v>3</v>
      </c>
      <c r="R18" s="11" t="s">
        <v>341</v>
      </c>
    </row>
    <row r="19" spans="3:18" x14ac:dyDescent="0.25">
      <c r="C19" t="s">
        <v>101</v>
      </c>
      <c r="E19" s="11" t="e">
        <f>VLOOKUP('Ingreso de Datos'!E25,Auxiliar_Listas!$F$22:$G$26,2,0)</f>
        <v>#N/A</v>
      </c>
      <c r="F19" s="11" t="e">
        <f>VLOOKUP('Ingreso de Datos'!F25,Auxiliar_Listas!$C$21:$D$33,2,0)</f>
        <v>#N/A</v>
      </c>
      <c r="H19" s="11" t="s">
        <v>101</v>
      </c>
      <c r="J19" s="11" t="e">
        <f>VLOOKUP('Ingreso de Datos'!C49,Auxiliar_Listas!$C$76:$D$119,2,0)</f>
        <v>#N/A</v>
      </c>
      <c r="K19" s="11" t="e">
        <f>IF(Auxiliar_Formulas!J19=Auxiliar_Listas!$D$102,'Ingreso de Datos'!F49,TEXT('Ingreso de Datos'!F49,"00000000000000000000"))</f>
        <v>#N/A</v>
      </c>
      <c r="L19" s="11" t="e">
        <f t="shared" si="0"/>
        <v>#N/A</v>
      </c>
      <c r="N19" s="11" t="s">
        <v>323</v>
      </c>
      <c r="O19" s="11"/>
      <c r="P19" s="11" t="str">
        <f>IF(OR('Ingreso de Datos'!D155&lt;&gt;"",'Ingreso de Datos'!E155&lt;&gt;""),VALUE('Ingreso de Datos'!D155&amp;","&amp;'Ingreso de Datos'!E155),"")</f>
        <v/>
      </c>
      <c r="Q19" s="21"/>
    </row>
    <row r="20" spans="3:18" x14ac:dyDescent="0.25">
      <c r="C20" t="s">
        <v>102</v>
      </c>
      <c r="E20" s="11" t="e">
        <f>VLOOKUP('Ingreso de Datos'!E26,Auxiliar_Listas!$F$22:$G$26,2,0)</f>
        <v>#N/A</v>
      </c>
      <c r="F20" s="11" t="e">
        <f>VLOOKUP('Ingreso de Datos'!F26,Auxiliar_Listas!$C$21:$D$33,2,0)</f>
        <v>#N/A</v>
      </c>
      <c r="H20" s="11" t="s">
        <v>102</v>
      </c>
      <c r="J20" s="11" t="e">
        <f>VLOOKUP('Ingreso de Datos'!C50,Auxiliar_Listas!$C$76:$D$119,2,0)</f>
        <v>#N/A</v>
      </c>
      <c r="K20" s="11" t="e">
        <f>IF(Auxiliar_Formulas!J20=Auxiliar_Listas!$D$102,'Ingreso de Datos'!F50,TEXT('Ingreso de Datos'!F50,"00000000000000000000"))</f>
        <v>#N/A</v>
      </c>
      <c r="L20" s="11" t="e">
        <f t="shared" si="0"/>
        <v>#N/A</v>
      </c>
      <c r="N20" s="11" t="s">
        <v>324</v>
      </c>
      <c r="O20" s="11"/>
      <c r="P20" s="11" t="str">
        <f>IF(OR('Ingreso de Datos'!D156&lt;&gt;"",'Ingreso de Datos'!E156&lt;&gt;""),VALUE('Ingreso de Datos'!D156&amp;","&amp;'Ingreso de Datos'!E156),"")</f>
        <v/>
      </c>
      <c r="Q20" s="21"/>
    </row>
    <row r="21" spans="3:18" x14ac:dyDescent="0.25">
      <c r="C21" t="s">
        <v>103</v>
      </c>
      <c r="E21" s="11" t="e">
        <f>VLOOKUP('Ingreso de Datos'!E27,Auxiliar_Listas!$F$22:$G$26,2,0)</f>
        <v>#N/A</v>
      </c>
      <c r="F21" s="11" t="e">
        <f>VLOOKUP('Ingreso de Datos'!F27,Auxiliar_Listas!$C$21:$D$33,2,0)</f>
        <v>#N/A</v>
      </c>
      <c r="H21" s="11" t="s">
        <v>103</v>
      </c>
      <c r="J21" s="11" t="e">
        <f>VLOOKUP('Ingreso de Datos'!C51,Auxiliar_Listas!$C$76:$D$119,2,0)</f>
        <v>#N/A</v>
      </c>
      <c r="K21" s="11" t="e">
        <f>IF(Auxiliar_Formulas!J21=Auxiliar_Listas!$D$102,'Ingreso de Datos'!F51,TEXT('Ingreso de Datos'!F51,"00000000000000000000"))</f>
        <v>#N/A</v>
      </c>
      <c r="L21" s="11" t="e">
        <f t="shared" si="0"/>
        <v>#N/A</v>
      </c>
      <c r="N21" s="11" t="s">
        <v>325</v>
      </c>
      <c r="O21" s="11"/>
      <c r="P21" s="11" t="str">
        <f>IF(OR('Ingreso de Datos'!D157&lt;&gt;"",'Ingreso de Datos'!E157&lt;&gt;""),VALUE('Ingreso de Datos'!D157&amp;","&amp;'Ingreso de Datos'!E157),"")</f>
        <v/>
      </c>
      <c r="Q21" s="21"/>
    </row>
    <row r="22" spans="3:18" x14ac:dyDescent="0.25">
      <c r="C22" t="s">
        <v>104</v>
      </c>
      <c r="E22" s="11" t="e">
        <f>VLOOKUP('Ingreso de Datos'!E28,Auxiliar_Listas!$F$22:$G$26,2,0)</f>
        <v>#N/A</v>
      </c>
      <c r="F22" s="11" t="e">
        <f>VLOOKUP('Ingreso de Datos'!F28,Auxiliar_Listas!$C$21:$D$33,2,0)</f>
        <v>#N/A</v>
      </c>
      <c r="H22" s="11" t="s">
        <v>104</v>
      </c>
      <c r="J22" s="11" t="e">
        <f>VLOOKUP('Ingreso de Datos'!C52,Auxiliar_Listas!$C$76:$D$119,2,0)</f>
        <v>#N/A</v>
      </c>
      <c r="K22" s="11" t="e">
        <f>IF(Auxiliar_Formulas!J22=Auxiliar_Listas!$D$102,'Ingreso de Datos'!F52,TEXT('Ingreso de Datos'!F52,"00000000000000000000"))</f>
        <v>#N/A</v>
      </c>
      <c r="L22" s="11" t="e">
        <f t="shared" si="0"/>
        <v>#N/A</v>
      </c>
      <c r="N22" s="11" t="s">
        <v>326</v>
      </c>
      <c r="O22" s="11"/>
      <c r="P22" s="11" t="str">
        <f>IF(OR('Ingreso de Datos'!D158&lt;&gt;"",'Ingreso de Datos'!E158&lt;&gt;""),VALUE('Ingreso de Datos'!D158&amp;","&amp;'Ingreso de Datos'!E158),"")</f>
        <v/>
      </c>
      <c r="Q22" s="21"/>
    </row>
    <row r="23" spans="3:18" x14ac:dyDescent="0.25">
      <c r="C23" t="s">
        <v>105</v>
      </c>
      <c r="E23" s="11" t="e">
        <f>VLOOKUP('Ingreso de Datos'!E29,Auxiliar_Listas!$F$22:$G$26,2,0)</f>
        <v>#N/A</v>
      </c>
      <c r="F23" s="11" t="e">
        <f>VLOOKUP('Ingreso de Datos'!F29,Auxiliar_Listas!$C$21:$D$33,2,0)</f>
        <v>#N/A</v>
      </c>
      <c r="H23" s="11" t="s">
        <v>105</v>
      </c>
      <c r="J23" s="11" t="e">
        <f>VLOOKUP('Ingreso de Datos'!C53,Auxiliar_Listas!$C$76:$D$119,2,0)</f>
        <v>#N/A</v>
      </c>
      <c r="K23" s="11" t="e">
        <f>IF(Auxiliar_Formulas!J23=Auxiliar_Listas!$D$102,'Ingreso de Datos'!F53,TEXT('Ingreso de Datos'!F53,"00000000000000000000"))</f>
        <v>#N/A</v>
      </c>
      <c r="L23" s="11" t="e">
        <f t="shared" si="0"/>
        <v>#N/A</v>
      </c>
      <c r="N23" s="11" t="s">
        <v>327</v>
      </c>
      <c r="O23" s="11"/>
      <c r="P23" s="11" t="str">
        <f>IF(OR('Ingreso de Datos'!D159&lt;&gt;"",'Ingreso de Datos'!E159&lt;&gt;""),VALUE('Ingreso de Datos'!D159&amp;","&amp;'Ingreso de Datos'!E159),"")</f>
        <v/>
      </c>
      <c r="Q23" s="21"/>
    </row>
    <row r="24" spans="3:18" x14ac:dyDescent="0.25">
      <c r="C24" s="11" t="s">
        <v>201</v>
      </c>
      <c r="E24" s="11" t="e">
        <f>VLOOKUP('Ingreso de Datos'!E30,Auxiliar_Listas!$F$22:$G$26,2,0)</f>
        <v>#N/A</v>
      </c>
      <c r="F24" s="11" t="e">
        <f>VLOOKUP('Ingreso de Datos'!F30,Auxiliar_Listas!$C$21:$D$33,2,0)</f>
        <v>#N/A</v>
      </c>
      <c r="H24" s="11" t="s">
        <v>201</v>
      </c>
      <c r="J24" s="11" t="e">
        <f>VLOOKUP('Ingreso de Datos'!C54,Auxiliar_Listas!$C$76:$D$119,2,0)</f>
        <v>#N/A</v>
      </c>
      <c r="K24" s="11" t="e">
        <f>IF(Auxiliar_Formulas!J24=Auxiliar_Listas!$D$102,'Ingreso de Datos'!F54,TEXT('Ingreso de Datos'!F54,"00000000000000000000"))</f>
        <v>#N/A</v>
      </c>
      <c r="L24" s="11" t="e">
        <f t="shared" si="0"/>
        <v>#N/A</v>
      </c>
      <c r="N24" s="11" t="s">
        <v>328</v>
      </c>
      <c r="O24" s="11"/>
      <c r="P24" s="11" t="str">
        <f>IF(OR('Ingreso de Datos'!D160&lt;&gt;"",'Ingreso de Datos'!E160&lt;&gt;""),VALUE('Ingreso de Datos'!D160&amp;","&amp;'Ingreso de Datos'!E160),"")</f>
        <v/>
      </c>
      <c r="Q24" s="21"/>
    </row>
    <row r="25" spans="3:18" x14ac:dyDescent="0.25">
      <c r="C25" s="11" t="s">
        <v>202</v>
      </c>
      <c r="E25" s="11" t="e">
        <f>VLOOKUP('Ingreso de Datos'!E31,Auxiliar_Listas!$F$22:$G$26,2,0)</f>
        <v>#N/A</v>
      </c>
      <c r="F25" s="11" t="e">
        <f>VLOOKUP('Ingreso de Datos'!F31,Auxiliar_Listas!$C$21:$D$33,2,0)</f>
        <v>#N/A</v>
      </c>
      <c r="H25" s="11" t="s">
        <v>202</v>
      </c>
      <c r="J25" s="11" t="e">
        <f>VLOOKUP('Ingreso de Datos'!C55,Auxiliar_Listas!$C$76:$D$119,2,0)</f>
        <v>#N/A</v>
      </c>
      <c r="K25" s="11" t="e">
        <f>IF(Auxiliar_Formulas!J25=Auxiliar_Listas!$D$102,'Ingreso de Datos'!F55,TEXT('Ingreso de Datos'!F55,"00000000000000000000"))</f>
        <v>#N/A</v>
      </c>
      <c r="L25" s="11" t="e">
        <f t="shared" si="0"/>
        <v>#N/A</v>
      </c>
      <c r="N25" s="11" t="s">
        <v>329</v>
      </c>
      <c r="O25" s="11"/>
      <c r="P25" s="11" t="str">
        <f>IF(OR('Ingreso de Datos'!D161&lt;&gt;"",'Ingreso de Datos'!E161&lt;&gt;""),VALUE('Ingreso de Datos'!D161&amp;","&amp;'Ingreso de Datos'!E161),"")</f>
        <v/>
      </c>
      <c r="Q25" s="21"/>
    </row>
    <row r="26" spans="3:18" x14ac:dyDescent="0.25">
      <c r="C26" s="11" t="s">
        <v>203</v>
      </c>
      <c r="E26" s="11" t="e">
        <f>VLOOKUP('Ingreso de Datos'!E32,Auxiliar_Listas!$F$22:$G$26,2,0)</f>
        <v>#N/A</v>
      </c>
      <c r="F26" s="11" t="e">
        <f>VLOOKUP('Ingreso de Datos'!F32,Auxiliar_Listas!$C$21:$D$33,2,0)</f>
        <v>#N/A</v>
      </c>
      <c r="H26" s="11" t="s">
        <v>203</v>
      </c>
      <c r="J26" s="11" t="e">
        <f>VLOOKUP('Ingreso de Datos'!C56,Auxiliar_Listas!$C$76:$D$119,2,0)</f>
        <v>#N/A</v>
      </c>
      <c r="K26" s="11" t="e">
        <f>IF(Auxiliar_Formulas!J26=Auxiliar_Listas!$D$102,'Ingreso de Datos'!F56,TEXT('Ingreso de Datos'!F56,"00000000000000000000"))</f>
        <v>#N/A</v>
      </c>
      <c r="L26" s="11" t="e">
        <f t="shared" si="0"/>
        <v>#N/A</v>
      </c>
      <c r="N26" s="11" t="s">
        <v>330</v>
      </c>
      <c r="O26" s="11"/>
      <c r="P26" s="11" t="str">
        <f>IF(OR('Ingreso de Datos'!D162&lt;&gt;"",'Ingreso de Datos'!E162&lt;&gt;""),VALUE('Ingreso de Datos'!D162&amp;","&amp;'Ingreso de Datos'!E162),"")</f>
        <v/>
      </c>
      <c r="Q26" s="21"/>
    </row>
    <row r="27" spans="3:18" x14ac:dyDescent="0.25">
      <c r="C27" s="11" t="s">
        <v>204</v>
      </c>
      <c r="E27" s="11" t="e">
        <f>VLOOKUP('Ingreso de Datos'!E33,Auxiliar_Listas!$F$22:$G$26,2,0)</f>
        <v>#N/A</v>
      </c>
      <c r="F27" s="11" t="e">
        <f>VLOOKUP('Ingreso de Datos'!F33,Auxiliar_Listas!$C$21:$D$33,2,0)</f>
        <v>#N/A</v>
      </c>
      <c r="H27" s="11" t="s">
        <v>204</v>
      </c>
      <c r="J27" s="11" t="e">
        <f>VLOOKUP('Ingreso de Datos'!C57,Auxiliar_Listas!$C$76:$D$119,2,0)</f>
        <v>#N/A</v>
      </c>
      <c r="K27" s="11" t="e">
        <f>IF(Auxiliar_Formulas!J27=Auxiliar_Listas!$D$102,'Ingreso de Datos'!F57,TEXT('Ingreso de Datos'!F57,"00000000000000000000"))</f>
        <v>#N/A</v>
      </c>
      <c r="L27" s="11" t="e">
        <f t="shared" si="0"/>
        <v>#N/A</v>
      </c>
      <c r="N27" s="11" t="s">
        <v>331</v>
      </c>
      <c r="O27" s="11"/>
      <c r="P27" s="11" t="str">
        <f>IF(OR('Ingreso de Datos'!D163&lt;&gt;"",'Ingreso de Datos'!E163&lt;&gt;""),VALUE('Ingreso de Datos'!D163&amp;","&amp;'Ingreso de Datos'!E163),"")</f>
        <v/>
      </c>
      <c r="Q27" s="21"/>
    </row>
    <row r="28" spans="3:18" x14ac:dyDescent="0.25">
      <c r="C28" s="11" t="s">
        <v>205</v>
      </c>
      <c r="E28" s="11" t="e">
        <f>VLOOKUP('Ingreso de Datos'!E34,Auxiliar_Listas!$F$22:$G$26,2,0)</f>
        <v>#N/A</v>
      </c>
      <c r="F28" s="11" t="e">
        <f>VLOOKUP('Ingreso de Datos'!F34,Auxiliar_Listas!$C$21:$D$33,2,0)</f>
        <v>#N/A</v>
      </c>
      <c r="H28" s="11" t="s">
        <v>205</v>
      </c>
      <c r="J28" s="11" t="e">
        <f>VLOOKUP('Ingreso de Datos'!C58,Auxiliar_Listas!$C$76:$D$119,2,0)</f>
        <v>#N/A</v>
      </c>
      <c r="K28" s="11" t="e">
        <f>IF(Auxiliar_Formulas!J28=Auxiliar_Listas!$D$102,'Ingreso de Datos'!F58,TEXT('Ingreso de Datos'!F58,"00000000000000000000"))</f>
        <v>#N/A</v>
      </c>
      <c r="L28" s="11" t="e">
        <f t="shared" si="0"/>
        <v>#N/A</v>
      </c>
      <c r="N28" s="11" t="s">
        <v>332</v>
      </c>
      <c r="O28" s="11"/>
      <c r="P28" s="11" t="str">
        <f>IF(OR('Ingreso de Datos'!D164&lt;&gt;"",'Ingreso de Datos'!E164&lt;&gt;""),VALUE('Ingreso de Datos'!D164&amp;","&amp;'Ingreso de Datos'!E164),"")</f>
        <v/>
      </c>
      <c r="Q28" s="21"/>
    </row>
    <row r="29" spans="3:18" x14ac:dyDescent="0.25">
      <c r="C29" s="11" t="s">
        <v>206</v>
      </c>
      <c r="E29" s="11" t="e">
        <f>VLOOKUP('Ingreso de Datos'!E35,Auxiliar_Listas!$F$22:$G$26,2,0)</f>
        <v>#N/A</v>
      </c>
      <c r="F29" s="11" t="e">
        <f>VLOOKUP('Ingreso de Datos'!F35,Auxiliar_Listas!$C$21:$D$33,2,0)</f>
        <v>#N/A</v>
      </c>
      <c r="H29" s="11" t="s">
        <v>206</v>
      </c>
      <c r="J29" s="11" t="e">
        <f>VLOOKUP('Ingreso de Datos'!C59,Auxiliar_Listas!$C$76:$D$119,2,0)</f>
        <v>#N/A</v>
      </c>
      <c r="K29" s="11" t="e">
        <f>IF(Auxiliar_Formulas!J29=Auxiliar_Listas!$D$102,'Ingreso de Datos'!F59,TEXT('Ingreso de Datos'!F59,"00000000000000000000"))</f>
        <v>#N/A</v>
      </c>
      <c r="L29" s="11" t="e">
        <f t="shared" si="0"/>
        <v>#N/A</v>
      </c>
      <c r="N29" s="11" t="s">
        <v>333</v>
      </c>
      <c r="O29" s="11"/>
      <c r="P29" s="11" t="str">
        <f>IF(OR('Ingreso de Datos'!D165&lt;&gt;"",'Ingreso de Datos'!E165&lt;&gt;""),VALUE('Ingreso de Datos'!D165&amp;","&amp;'Ingreso de Datos'!E165),"")</f>
        <v/>
      </c>
      <c r="Q29" s="21"/>
    </row>
    <row r="30" spans="3:18" x14ac:dyDescent="0.25">
      <c r="C30" s="11" t="s">
        <v>207</v>
      </c>
      <c r="E30" s="11" t="e">
        <f>VLOOKUP('Ingreso de Datos'!E36,Auxiliar_Listas!$F$22:$G$26,2,0)</f>
        <v>#N/A</v>
      </c>
      <c r="F30" s="11" t="e">
        <f>VLOOKUP('Ingreso de Datos'!F36,Auxiliar_Listas!$C$21:$D$33,2,0)</f>
        <v>#N/A</v>
      </c>
      <c r="H30" s="11" t="s">
        <v>207</v>
      </c>
      <c r="J30" s="11" t="e">
        <f>VLOOKUP('Ingreso de Datos'!C60,Auxiliar_Listas!$C$76:$D$119,2,0)</f>
        <v>#N/A</v>
      </c>
      <c r="K30" s="11" t="e">
        <f>IF(Auxiliar_Formulas!J30=Auxiliar_Listas!$D$102,'Ingreso de Datos'!F60,TEXT('Ingreso de Datos'!F60,"00000000000000000000"))</f>
        <v>#N/A</v>
      </c>
      <c r="L30" s="11" t="e">
        <f t="shared" si="0"/>
        <v>#N/A</v>
      </c>
      <c r="N30" s="11" t="s">
        <v>334</v>
      </c>
      <c r="O30" s="11"/>
      <c r="P30" s="11" t="str">
        <f>IF(OR('Ingreso de Datos'!D166&lt;&gt;"",'Ingreso de Datos'!E166&lt;&gt;""),VALUE('Ingreso de Datos'!D166&amp;","&amp;'Ingreso de Datos'!E166),"")</f>
        <v/>
      </c>
      <c r="Q30" s="21"/>
    </row>
    <row r="31" spans="3:18" x14ac:dyDescent="0.25">
      <c r="C31" s="11" t="s">
        <v>208</v>
      </c>
      <c r="E31" s="11" t="e">
        <f>VLOOKUP('Ingreso de Datos'!E37,Auxiliar_Listas!$F$22:$G$26,2,0)</f>
        <v>#N/A</v>
      </c>
      <c r="F31" s="11" t="e">
        <f>VLOOKUP('Ingreso de Datos'!F37,Auxiliar_Listas!$C$21:$D$33,2,0)</f>
        <v>#N/A</v>
      </c>
      <c r="H31" s="11" t="s">
        <v>208</v>
      </c>
      <c r="J31" s="11" t="e">
        <f>VLOOKUP('Ingreso de Datos'!C61,Auxiliar_Listas!$C$76:$D$119,2,0)</f>
        <v>#N/A</v>
      </c>
      <c r="K31" s="11" t="e">
        <f>IF(Auxiliar_Formulas!J31=Auxiliar_Listas!$D$102,'Ingreso de Datos'!F61,TEXT('Ingreso de Datos'!F61,"00000000000000000000"))</f>
        <v>#N/A</v>
      </c>
      <c r="L31" s="11" t="e">
        <f t="shared" si="0"/>
        <v>#N/A</v>
      </c>
      <c r="N31" s="11" t="s">
        <v>335</v>
      </c>
      <c r="O31" s="11"/>
      <c r="P31" s="11" t="str">
        <f>IF(OR('Ingreso de Datos'!D167&lt;&gt;"",'Ingreso de Datos'!E167&lt;&gt;""),VALUE('Ingreso de Datos'!D167&amp;","&amp;'Ingreso de Datos'!E167),"")</f>
        <v/>
      </c>
      <c r="Q31" s="21"/>
    </row>
    <row r="32" spans="3:18" x14ac:dyDescent="0.25">
      <c r="C32" s="11" t="s">
        <v>209</v>
      </c>
      <c r="E32" s="11" t="e">
        <f>VLOOKUP('Ingreso de Datos'!E38,Auxiliar_Listas!$F$22:$G$26,2,0)</f>
        <v>#N/A</v>
      </c>
      <c r="F32" s="11" t="e">
        <f>VLOOKUP('Ingreso de Datos'!F38,Auxiliar_Listas!$C$21:$D$33,2,0)</f>
        <v>#N/A</v>
      </c>
      <c r="H32" s="11" t="s">
        <v>209</v>
      </c>
      <c r="J32" s="11" t="e">
        <f>VLOOKUP('Ingreso de Datos'!C62,Auxiliar_Listas!$C$76:$D$119,2,0)</f>
        <v>#N/A</v>
      </c>
      <c r="K32" s="11" t="e">
        <f>IF(Auxiliar_Formulas!J32=Auxiliar_Listas!$D$102,'Ingreso de Datos'!F62,TEXT('Ingreso de Datos'!F62,"00000000000000000000"))</f>
        <v>#N/A</v>
      </c>
      <c r="L32" s="11" t="e">
        <f t="shared" si="0"/>
        <v>#N/A</v>
      </c>
      <c r="N32" s="11"/>
      <c r="P32" s="11"/>
    </row>
    <row r="33" spans="3:16" x14ac:dyDescent="0.25">
      <c r="C33" s="11" t="s">
        <v>210</v>
      </c>
      <c r="E33" s="11" t="e">
        <f>VLOOKUP('Ingreso de Datos'!E39,Auxiliar_Listas!$F$22:$G$26,2,0)</f>
        <v>#N/A</v>
      </c>
      <c r="F33" s="11" t="e">
        <f>VLOOKUP('Ingreso de Datos'!F39,Auxiliar_Listas!$C$21:$D$33,2,0)</f>
        <v>#N/A</v>
      </c>
      <c r="H33" s="11" t="s">
        <v>210</v>
      </c>
      <c r="J33" s="11" t="e">
        <f>VLOOKUP('Ingreso de Datos'!C63,Auxiliar_Listas!$C$76:$D$119,2,0)</f>
        <v>#N/A</v>
      </c>
      <c r="K33" s="11" t="e">
        <f>IF(Auxiliar_Formulas!J33=Auxiliar_Listas!$D$102,'Ingreso de Datos'!F63,TEXT('Ingreso de Datos'!F63,"00000000000000000000"))</f>
        <v>#N/A</v>
      </c>
      <c r="L33" s="11" t="e">
        <f t="shared" si="0"/>
        <v>#N/A</v>
      </c>
      <c r="N33" s="11"/>
      <c r="P33" s="11"/>
    </row>
    <row r="34" spans="3:16" x14ac:dyDescent="0.25">
      <c r="C34" s="11" t="s">
        <v>211</v>
      </c>
      <c r="E34" s="11" t="e">
        <f>VLOOKUP('Ingreso de Datos'!E40,Auxiliar_Listas!$F$22:$G$26,2,0)</f>
        <v>#N/A</v>
      </c>
      <c r="F34" s="11" t="e">
        <f>VLOOKUP('Ingreso de Datos'!F40,Auxiliar_Listas!$C$21:$D$33,2,0)</f>
        <v>#N/A</v>
      </c>
      <c r="H34" s="11" t="s">
        <v>211</v>
      </c>
      <c r="J34" s="11" t="e">
        <f>VLOOKUP('Ingreso de Datos'!C64,Auxiliar_Listas!$C$76:$D$119,2,0)</f>
        <v>#N/A</v>
      </c>
      <c r="K34" s="11" t="e">
        <f>IF(Auxiliar_Formulas!J34=Auxiliar_Listas!$D$102,'Ingreso de Datos'!F64,TEXT('Ingreso de Datos'!F64,"00000000000000000000"))</f>
        <v>#N/A</v>
      </c>
      <c r="L34" s="11" t="e">
        <f t="shared" si="0"/>
        <v>#N/A</v>
      </c>
      <c r="N34" s="11"/>
      <c r="P34" s="11"/>
    </row>
    <row r="35" spans="3:16" x14ac:dyDescent="0.25">
      <c r="C35" s="11" t="s">
        <v>212</v>
      </c>
      <c r="E35" s="11" t="e">
        <f>VLOOKUP('Ingreso de Datos'!E41,Auxiliar_Listas!$F$22:$G$26,2,0)</f>
        <v>#N/A</v>
      </c>
      <c r="F35" s="11" t="e">
        <f>VLOOKUP('Ingreso de Datos'!F41,Auxiliar_Listas!$C$21:$D$33,2,0)</f>
        <v>#N/A</v>
      </c>
      <c r="H35" s="11" t="s">
        <v>212</v>
      </c>
      <c r="J35" s="11" t="e">
        <f>VLOOKUP('Ingreso de Datos'!C65,Auxiliar_Listas!$C$76:$D$119,2,0)</f>
        <v>#N/A</v>
      </c>
      <c r="K35" s="11" t="e">
        <f>IF(Auxiliar_Formulas!J35=Auxiliar_Listas!$D$102,'Ingreso de Datos'!F65,TEXT('Ingreso de Datos'!F65,"00000000000000000000"))</f>
        <v>#N/A</v>
      </c>
      <c r="L35" s="11" t="e">
        <f t="shared" si="0"/>
        <v>#N/A</v>
      </c>
      <c r="N35" s="11"/>
      <c r="P35" s="11"/>
    </row>
    <row r="36" spans="3:16" x14ac:dyDescent="0.25">
      <c r="C36" s="11" t="s">
        <v>213</v>
      </c>
      <c r="E36" s="11" t="e">
        <f>VLOOKUP('Ingreso de Datos'!E42,Auxiliar_Listas!$F$22:$G$26,2,0)</f>
        <v>#N/A</v>
      </c>
      <c r="F36" s="11" t="e">
        <f>VLOOKUP('Ingreso de Datos'!F42,Auxiliar_Listas!$C$21:$D$33,2,0)</f>
        <v>#N/A</v>
      </c>
      <c r="H36" s="11" t="s">
        <v>213</v>
      </c>
      <c r="J36" s="11" t="e">
        <f>VLOOKUP('Ingreso de Datos'!C66,Auxiliar_Listas!$C$76:$D$119,2,0)</f>
        <v>#N/A</v>
      </c>
      <c r="K36" s="11" t="e">
        <f>IF(Auxiliar_Formulas!J36=Auxiliar_Listas!$D$102,'Ingreso de Datos'!F66,TEXT('Ingreso de Datos'!F66,"00000000000000000000"))</f>
        <v>#N/A</v>
      </c>
      <c r="L36" s="11" t="e">
        <f t="shared" si="0"/>
        <v>#N/A</v>
      </c>
      <c r="N36" s="11"/>
      <c r="P36" s="11"/>
    </row>
    <row r="37" spans="3:16" x14ac:dyDescent="0.25">
      <c r="C37" s="11" t="s">
        <v>214</v>
      </c>
      <c r="E37" s="11" t="e">
        <f>VLOOKUP('Ingreso de Datos'!E43,Auxiliar_Listas!$F$22:$G$26,2,0)</f>
        <v>#N/A</v>
      </c>
      <c r="F37" s="11" t="e">
        <f>VLOOKUP('Ingreso de Datos'!F43,Auxiliar_Listas!$C$21:$D$33,2,0)</f>
        <v>#N/A</v>
      </c>
      <c r="H37" s="11" t="s">
        <v>214</v>
      </c>
      <c r="J37" s="11" t="e">
        <f>VLOOKUP('Ingreso de Datos'!C67,Auxiliar_Listas!$C$76:$D$119,2,0)</f>
        <v>#N/A</v>
      </c>
      <c r="K37" s="11" t="e">
        <f>IF(Auxiliar_Formulas!J37=Auxiliar_Listas!$D$102,'Ingreso de Datos'!F67,TEXT('Ingreso de Datos'!F67,"00000000000000000000"))</f>
        <v>#N/A</v>
      </c>
      <c r="L37" s="11" t="e">
        <f t="shared" si="0"/>
        <v>#N/A</v>
      </c>
      <c r="N37" s="11"/>
      <c r="P37" s="11"/>
    </row>
    <row r="38" spans="3:16" x14ac:dyDescent="0.25">
      <c r="C38" s="11" t="s">
        <v>215</v>
      </c>
      <c r="E38" s="11" t="e">
        <f>VLOOKUP('Ingreso de Datos'!E44,Auxiliar_Listas!$F$22:$G$26,2,0)</f>
        <v>#N/A</v>
      </c>
      <c r="F38" s="11" t="e">
        <f>VLOOKUP('Ingreso de Datos'!F44,Auxiliar_Listas!$C$21:$D$33,2,0)</f>
        <v>#N/A</v>
      </c>
      <c r="H38" s="11" t="s">
        <v>215</v>
      </c>
      <c r="J38" s="11" t="e">
        <f>VLOOKUP('Ingreso de Datos'!C68,Auxiliar_Listas!$C$76:$D$119,2,0)</f>
        <v>#N/A</v>
      </c>
      <c r="K38" s="11" t="e">
        <f>IF(Auxiliar_Formulas!J38=Auxiliar_Listas!$D$102,'Ingreso de Datos'!F68,TEXT('Ingreso de Datos'!F68,"00000000000000000000"))</f>
        <v>#N/A</v>
      </c>
      <c r="L38" s="11" t="e">
        <f t="shared" si="0"/>
        <v>#N/A</v>
      </c>
      <c r="N38" s="11"/>
      <c r="P38" s="11"/>
    </row>
    <row r="39" spans="3:16" x14ac:dyDescent="0.25">
      <c r="C39" s="11" t="s">
        <v>216</v>
      </c>
      <c r="E39" s="11" t="e">
        <f>VLOOKUP('Ingreso de Datos'!E45,Auxiliar_Listas!$F$22:$G$26,2,0)</f>
        <v>#N/A</v>
      </c>
      <c r="F39" s="11" t="e">
        <f>VLOOKUP('Ingreso de Datos'!F45,Auxiliar_Listas!$C$21:$D$33,2,0)</f>
        <v>#N/A</v>
      </c>
      <c r="H39" s="11" t="s">
        <v>216</v>
      </c>
      <c r="J39" s="11" t="e">
        <f>VLOOKUP('Ingreso de Datos'!C69,Auxiliar_Listas!$C$76:$D$119,2,0)</f>
        <v>#N/A</v>
      </c>
      <c r="K39" s="11" t="e">
        <f>IF(Auxiliar_Formulas!J39=Auxiliar_Listas!$D$102,'Ingreso de Datos'!F69,TEXT('Ingreso de Datos'!F69,"00000000000000000000"))</f>
        <v>#N/A</v>
      </c>
      <c r="L39" s="11" t="e">
        <f t="shared" si="0"/>
        <v>#N/A</v>
      </c>
      <c r="N39" s="11"/>
      <c r="P39" s="11"/>
    </row>
    <row r="40" spans="3:16" x14ac:dyDescent="0.25">
      <c r="C40" s="11" t="s">
        <v>217</v>
      </c>
      <c r="E40" s="11" t="e">
        <f>VLOOKUP('Ingreso de Datos'!E46,Auxiliar_Listas!$F$22:$G$26,2,0)</f>
        <v>#N/A</v>
      </c>
      <c r="F40" s="11" t="e">
        <f>VLOOKUP('Ingreso de Datos'!F46,Auxiliar_Listas!$C$21:$D$33,2,0)</f>
        <v>#N/A</v>
      </c>
      <c r="H40" s="11" t="s">
        <v>217</v>
      </c>
      <c r="J40" s="11" t="e">
        <f>VLOOKUP('Ingreso de Datos'!C70,Auxiliar_Listas!$C$76:$D$119,2,0)</f>
        <v>#N/A</v>
      </c>
      <c r="K40" s="11" t="e">
        <f>IF(Auxiliar_Formulas!J40=Auxiliar_Listas!$D$102,'Ingreso de Datos'!F70,TEXT('Ingreso de Datos'!F70,"00000000000000000000"))</f>
        <v>#N/A</v>
      </c>
      <c r="L40" s="11" t="e">
        <f t="shared" si="0"/>
        <v>#N/A</v>
      </c>
      <c r="N40" s="11"/>
      <c r="P40" s="11"/>
    </row>
    <row r="41" spans="3:16" x14ac:dyDescent="0.25">
      <c r="C41" s="11" t="s">
        <v>218</v>
      </c>
      <c r="E41" s="11" t="e">
        <f>VLOOKUP('Ingreso de Datos'!E47,Auxiliar_Listas!$F$22:$G$26,2,0)</f>
        <v>#N/A</v>
      </c>
      <c r="F41" s="11" t="e">
        <f>VLOOKUP('Ingreso de Datos'!F47,Auxiliar_Listas!$C$21:$D$33,2,0)</f>
        <v>#N/A</v>
      </c>
      <c r="H41" s="11" t="s">
        <v>218</v>
      </c>
      <c r="J41" s="11" t="e">
        <f>VLOOKUP('Ingreso de Datos'!C71,Auxiliar_Listas!$C$76:$D$119,2,0)</f>
        <v>#N/A</v>
      </c>
      <c r="K41" s="11" t="e">
        <f>IF(Auxiliar_Formulas!J41=Auxiliar_Listas!$D$102,'Ingreso de Datos'!F71,TEXT('Ingreso de Datos'!F71,"00000000000000000000"))</f>
        <v>#N/A</v>
      </c>
      <c r="L41" s="11" t="e">
        <f t="shared" si="0"/>
        <v>#N/A</v>
      </c>
      <c r="N41" s="11"/>
      <c r="P41" s="11"/>
    </row>
    <row r="42" spans="3:16" x14ac:dyDescent="0.25">
      <c r="C42" s="11" t="s">
        <v>219</v>
      </c>
      <c r="E42" s="11" t="e">
        <f>VLOOKUP('Ingreso de Datos'!E48,Auxiliar_Listas!$F$22:$G$26,2,0)</f>
        <v>#N/A</v>
      </c>
      <c r="F42" s="11" t="e">
        <f>VLOOKUP('Ingreso de Datos'!F48,Auxiliar_Listas!$C$21:$D$33,2,0)</f>
        <v>#N/A</v>
      </c>
      <c r="H42" s="11" t="s">
        <v>219</v>
      </c>
      <c r="J42" s="11" t="e">
        <f>VLOOKUP('Ingreso de Datos'!C72,Auxiliar_Listas!$C$76:$D$119,2,0)</f>
        <v>#N/A</v>
      </c>
      <c r="K42" s="11" t="e">
        <f>IF(Auxiliar_Formulas!J42=Auxiliar_Listas!$D$102,'Ingreso de Datos'!F72,TEXT('Ingreso de Datos'!F72,"00000000000000000000"))</f>
        <v>#N/A</v>
      </c>
      <c r="L42" s="11" t="e">
        <f t="shared" si="0"/>
        <v>#N/A</v>
      </c>
      <c r="N42" s="11"/>
      <c r="P42" s="11"/>
    </row>
    <row r="43" spans="3:16" x14ac:dyDescent="0.25">
      <c r="C43" s="11" t="s">
        <v>220</v>
      </c>
      <c r="E43" s="11" t="e">
        <f>VLOOKUP('Ingreso de Datos'!E49,Auxiliar_Listas!$F$22:$G$26,2,0)</f>
        <v>#N/A</v>
      </c>
      <c r="F43" s="11" t="e">
        <f>VLOOKUP('Ingreso de Datos'!F49,Auxiliar_Listas!$C$21:$D$33,2,0)</f>
        <v>#N/A</v>
      </c>
      <c r="H43" s="11" t="s">
        <v>220</v>
      </c>
      <c r="J43" s="11" t="e">
        <f>VLOOKUP('Ingreso de Datos'!C73,Auxiliar_Listas!$C$76:$D$119,2,0)</f>
        <v>#N/A</v>
      </c>
      <c r="K43" s="11" t="e">
        <f>IF(Auxiliar_Formulas!J43=Auxiliar_Listas!$D$102,'Ingreso de Datos'!F73,TEXT('Ingreso de Datos'!F73,"00000000000000000000"))</f>
        <v>#N/A</v>
      </c>
      <c r="L43" s="11" t="e">
        <f t="shared" si="0"/>
        <v>#N/A</v>
      </c>
      <c r="N43" s="11"/>
      <c r="P43" s="11"/>
    </row>
    <row r="44" spans="3:16" x14ac:dyDescent="0.25">
      <c r="C44" s="11" t="s">
        <v>221</v>
      </c>
      <c r="E44" s="11" t="e">
        <f>VLOOKUP('Ingreso de Datos'!E50,Auxiliar_Listas!$F$22:$G$26,2,0)</f>
        <v>#N/A</v>
      </c>
      <c r="F44" s="11" t="e">
        <f>VLOOKUP('Ingreso de Datos'!F50,Auxiliar_Listas!$C$21:$D$33,2,0)</f>
        <v>#N/A</v>
      </c>
      <c r="H44" s="11" t="s">
        <v>221</v>
      </c>
      <c r="J44" s="11" t="e">
        <f>VLOOKUP('Ingreso de Datos'!C74,Auxiliar_Listas!$C$76:$D$119,2,0)</f>
        <v>#N/A</v>
      </c>
      <c r="K44" s="11" t="e">
        <f>IF(Auxiliar_Formulas!J44=Auxiliar_Listas!$D$102,'Ingreso de Datos'!F74,TEXT('Ingreso de Datos'!F74,"00000000000000000000"))</f>
        <v>#N/A</v>
      </c>
      <c r="L44" s="11" t="e">
        <f t="shared" si="0"/>
        <v>#N/A</v>
      </c>
      <c r="N44" s="11"/>
      <c r="P44" s="11"/>
    </row>
    <row r="45" spans="3:16" x14ac:dyDescent="0.25">
      <c r="C45" s="11" t="s">
        <v>222</v>
      </c>
      <c r="E45" s="11" t="e">
        <f>VLOOKUP('Ingreso de Datos'!E51,Auxiliar_Listas!$F$22:$G$26,2,0)</f>
        <v>#N/A</v>
      </c>
      <c r="F45" s="11" t="e">
        <f>VLOOKUP('Ingreso de Datos'!F51,Auxiliar_Listas!$C$21:$D$33,2,0)</f>
        <v>#N/A</v>
      </c>
      <c r="H45" s="11" t="s">
        <v>222</v>
      </c>
      <c r="J45" s="11" t="e">
        <f>VLOOKUP('Ingreso de Datos'!C75,Auxiliar_Listas!$C$76:$D$119,2,0)</f>
        <v>#N/A</v>
      </c>
      <c r="K45" s="11" t="e">
        <f>IF(Auxiliar_Formulas!J45=Auxiliar_Listas!$D$102,'Ingreso de Datos'!F75,TEXT('Ingreso de Datos'!F75,"00000000000000000000"))</f>
        <v>#N/A</v>
      </c>
      <c r="L45" s="11" t="e">
        <f t="shared" si="0"/>
        <v>#N/A</v>
      </c>
      <c r="N45" s="11"/>
      <c r="P45" s="11"/>
    </row>
    <row r="46" spans="3:16" x14ac:dyDescent="0.25">
      <c r="C46" s="11" t="s">
        <v>223</v>
      </c>
      <c r="E46" s="11" t="e">
        <f>VLOOKUP('Ingreso de Datos'!E52,Auxiliar_Listas!$F$22:$G$26,2,0)</f>
        <v>#N/A</v>
      </c>
      <c r="F46" s="11" t="e">
        <f>VLOOKUP('Ingreso de Datos'!F52,Auxiliar_Listas!$C$21:$D$33,2,0)</f>
        <v>#N/A</v>
      </c>
      <c r="H46" s="11" t="s">
        <v>223</v>
      </c>
      <c r="J46" s="11" t="e">
        <f>VLOOKUP('Ingreso de Datos'!C76,Auxiliar_Listas!$C$76:$D$119,2,0)</f>
        <v>#N/A</v>
      </c>
      <c r="K46" s="11" t="e">
        <f>IF(Auxiliar_Formulas!J46=Auxiliar_Listas!$D$102,'Ingreso de Datos'!F76,TEXT('Ingreso de Datos'!F76,"00000000000000000000"))</f>
        <v>#N/A</v>
      </c>
      <c r="L46" s="11" t="e">
        <f t="shared" si="0"/>
        <v>#N/A</v>
      </c>
      <c r="N46" s="11"/>
      <c r="P46" s="11"/>
    </row>
    <row r="47" spans="3:16" x14ac:dyDescent="0.25">
      <c r="C47" s="11" t="s">
        <v>224</v>
      </c>
      <c r="E47" s="11" t="e">
        <f>VLOOKUP('Ingreso de Datos'!E53,Auxiliar_Listas!$F$22:$G$26,2,0)</f>
        <v>#N/A</v>
      </c>
      <c r="F47" s="11" t="e">
        <f>VLOOKUP('Ingreso de Datos'!F53,Auxiliar_Listas!$C$21:$D$33,2,0)</f>
        <v>#N/A</v>
      </c>
      <c r="H47" s="11" t="s">
        <v>224</v>
      </c>
      <c r="J47" s="11" t="e">
        <f>VLOOKUP('Ingreso de Datos'!C77,Auxiliar_Listas!$C$76:$D$119,2,0)</f>
        <v>#N/A</v>
      </c>
      <c r="K47" s="11" t="e">
        <f>IF(Auxiliar_Formulas!J47=Auxiliar_Listas!$D$102,'Ingreso de Datos'!F77,TEXT('Ingreso de Datos'!F77,"00000000000000000000"))</f>
        <v>#N/A</v>
      </c>
      <c r="L47" s="11" t="e">
        <f t="shared" si="0"/>
        <v>#N/A</v>
      </c>
      <c r="N47" s="11"/>
      <c r="P47" s="11"/>
    </row>
    <row r="48" spans="3:16" x14ac:dyDescent="0.25">
      <c r="C48" s="11" t="s">
        <v>225</v>
      </c>
      <c r="E48" s="11" t="e">
        <f>VLOOKUP('Ingreso de Datos'!E54,Auxiliar_Listas!$F$22:$G$26,2,0)</f>
        <v>#N/A</v>
      </c>
      <c r="F48" s="11" t="e">
        <f>VLOOKUP('Ingreso de Datos'!F54,Auxiliar_Listas!$C$21:$D$33,2,0)</f>
        <v>#N/A</v>
      </c>
      <c r="H48" s="11" t="s">
        <v>225</v>
      </c>
      <c r="J48" s="11" t="e">
        <f>VLOOKUP('Ingreso de Datos'!C78,Auxiliar_Listas!$C$76:$D$119,2,0)</f>
        <v>#N/A</v>
      </c>
      <c r="K48" s="11" t="e">
        <f>IF(Auxiliar_Formulas!J48=Auxiliar_Listas!$D$102,'Ingreso de Datos'!F78,TEXT('Ingreso de Datos'!F78,"00000000000000000000"))</f>
        <v>#N/A</v>
      </c>
      <c r="L48" s="11" t="e">
        <f t="shared" si="0"/>
        <v>#N/A</v>
      </c>
      <c r="N48" s="11"/>
      <c r="P48" s="11"/>
    </row>
    <row r="49" spans="3:16" x14ac:dyDescent="0.25">
      <c r="C49" s="11" t="s">
        <v>226</v>
      </c>
      <c r="E49" s="11" t="e">
        <f>VLOOKUP('Ingreso de Datos'!E55,Auxiliar_Listas!$F$22:$G$26,2,0)</f>
        <v>#N/A</v>
      </c>
      <c r="F49" s="11" t="e">
        <f>VLOOKUP('Ingreso de Datos'!F55,Auxiliar_Listas!$C$21:$D$33,2,0)</f>
        <v>#N/A</v>
      </c>
      <c r="H49" s="11" t="s">
        <v>226</v>
      </c>
      <c r="J49" s="11" t="e">
        <f>VLOOKUP('Ingreso de Datos'!C79,Auxiliar_Listas!$C$76:$D$119,2,0)</f>
        <v>#N/A</v>
      </c>
      <c r="K49" s="11" t="e">
        <f>IF(Auxiliar_Formulas!J49=Auxiliar_Listas!$D$102,'Ingreso de Datos'!F79,TEXT('Ingreso de Datos'!F79,"00000000000000000000"))</f>
        <v>#N/A</v>
      </c>
      <c r="L49" s="11" t="e">
        <f t="shared" si="0"/>
        <v>#N/A</v>
      </c>
      <c r="N49" s="11"/>
      <c r="P49" s="11"/>
    </row>
    <row r="50" spans="3:16" x14ac:dyDescent="0.25">
      <c r="C50" s="11" t="s">
        <v>227</v>
      </c>
      <c r="E50" s="11" t="e">
        <f>VLOOKUP('Ingreso de Datos'!E56,Auxiliar_Listas!$F$22:$G$26,2,0)</f>
        <v>#N/A</v>
      </c>
      <c r="F50" s="11" t="e">
        <f>VLOOKUP('Ingreso de Datos'!F56,Auxiliar_Listas!$C$21:$D$33,2,0)</f>
        <v>#N/A</v>
      </c>
      <c r="H50" s="11" t="s">
        <v>227</v>
      </c>
      <c r="J50" s="11" t="e">
        <f>VLOOKUP('Ingreso de Datos'!C80,Auxiliar_Listas!$C$76:$D$119,2,0)</f>
        <v>#N/A</v>
      </c>
      <c r="K50" s="11" t="e">
        <f>IF(Auxiliar_Formulas!J50=Auxiliar_Listas!$D$102,'Ingreso de Datos'!F80,TEXT('Ingreso de Datos'!F80,"00000000000000000000"))</f>
        <v>#N/A</v>
      </c>
      <c r="L50" s="11" t="e">
        <f t="shared" si="0"/>
        <v>#N/A</v>
      </c>
      <c r="N50" s="11"/>
      <c r="P50" s="11"/>
    </row>
    <row r="51" spans="3:16" x14ac:dyDescent="0.25">
      <c r="C51" s="11" t="s">
        <v>228</v>
      </c>
      <c r="E51" s="11" t="e">
        <f>VLOOKUP('Ingreso de Datos'!E57,Auxiliar_Listas!$F$22:$G$26,2,0)</f>
        <v>#N/A</v>
      </c>
      <c r="F51" s="11" t="e">
        <f>VLOOKUP('Ingreso de Datos'!F57,Auxiliar_Listas!$C$21:$D$33,2,0)</f>
        <v>#N/A</v>
      </c>
      <c r="H51" s="11" t="s">
        <v>228</v>
      </c>
      <c r="J51" s="11" t="e">
        <f>VLOOKUP('Ingreso de Datos'!C81,Auxiliar_Listas!$C$76:$D$119,2,0)</f>
        <v>#N/A</v>
      </c>
      <c r="K51" s="11" t="e">
        <f>IF(Auxiliar_Formulas!J51=Auxiliar_Listas!$D$102,'Ingreso de Datos'!F81,TEXT('Ingreso de Datos'!F81,"00000000000000000000"))</f>
        <v>#N/A</v>
      </c>
      <c r="L51" s="11" t="e">
        <f t="shared" si="0"/>
        <v>#N/A</v>
      </c>
      <c r="N51" s="11" t="e">
        <f>LEN(L51)</f>
        <v>#N/A</v>
      </c>
      <c r="P51" s="11"/>
    </row>
    <row r="52" spans="3:16" x14ac:dyDescent="0.25">
      <c r="C52" s="11" t="s">
        <v>229</v>
      </c>
      <c r="E52" s="11" t="e">
        <f>VLOOKUP('Ingreso de Datos'!E58,Auxiliar_Listas!$F$22:$G$26,2,0)</f>
        <v>#N/A</v>
      </c>
      <c r="F52" s="11" t="e">
        <f>VLOOKUP('Ingreso de Datos'!F58,Auxiliar_Listas!$C$21:$D$33,2,0)</f>
        <v>#N/A</v>
      </c>
      <c r="H52" s="11" t="s">
        <v>229</v>
      </c>
      <c r="J52" s="11" t="e">
        <f>VLOOKUP('Ingreso de Datos'!C82,Auxiliar_Listas!$C$76:$D$119,2,0)</f>
        <v>#N/A</v>
      </c>
      <c r="K52" s="11" t="e">
        <f>IF(Auxiliar_Formulas!J52=Auxiliar_Listas!$D$102,'Ingreso de Datos'!F82,TEXT('Ingreso de Datos'!F82,"00000000000000000000"))</f>
        <v>#N/A</v>
      </c>
      <c r="L52" s="11" t="e">
        <f t="shared" si="0"/>
        <v>#N/A</v>
      </c>
      <c r="N52" s="11"/>
      <c r="P52" s="11"/>
    </row>
    <row r="53" spans="3:16" x14ac:dyDescent="0.25">
      <c r="C53" s="11" t="s">
        <v>230</v>
      </c>
      <c r="E53" s="11" t="e">
        <f>VLOOKUP('Ingreso de Datos'!E59,Auxiliar_Listas!$F$22:$G$26,2,0)</f>
        <v>#N/A</v>
      </c>
      <c r="F53" s="11" t="e">
        <f>VLOOKUP('Ingreso de Datos'!F59,Auxiliar_Listas!$C$21:$D$33,2,0)</f>
        <v>#N/A</v>
      </c>
      <c r="H53" s="11" t="s">
        <v>230</v>
      </c>
      <c r="J53" s="11" t="e">
        <f>VLOOKUP('Ingreso de Datos'!C83,Auxiliar_Listas!$C$76:$D$119,2,0)</f>
        <v>#N/A</v>
      </c>
      <c r="K53" s="11" t="e">
        <f>IF(Auxiliar_Formulas!J53=Auxiliar_Listas!$D$102,'Ingreso de Datos'!F83,TEXT('Ingreso de Datos'!F83,"00000000000000000000"))</f>
        <v>#N/A</v>
      </c>
      <c r="L53" s="11" t="e">
        <f t="shared" si="0"/>
        <v>#N/A</v>
      </c>
      <c r="N53" s="11"/>
      <c r="P53" s="11"/>
    </row>
    <row r="54" spans="3:16" x14ac:dyDescent="0.25">
      <c r="C54" s="11" t="s">
        <v>231</v>
      </c>
      <c r="E54" s="11" t="e">
        <f>VLOOKUP('Ingreso de Datos'!E60,Auxiliar_Listas!$F$22:$G$26,2,0)</f>
        <v>#N/A</v>
      </c>
      <c r="F54" s="11" t="e">
        <f>VLOOKUP('Ingreso de Datos'!F60,Auxiliar_Listas!$C$21:$D$33,2,0)</f>
        <v>#N/A</v>
      </c>
      <c r="H54" s="11" t="s">
        <v>231</v>
      </c>
      <c r="J54" s="11" t="e">
        <f>VLOOKUP('Ingreso de Datos'!C84,Auxiliar_Listas!$C$76:$D$119,2,0)</f>
        <v>#N/A</v>
      </c>
      <c r="K54" s="11" t="e">
        <f>IF(Auxiliar_Formulas!J54=Auxiliar_Listas!$D$102,'Ingreso de Datos'!F84,TEXT('Ingreso de Datos'!F84,"00000000000000000000"))</f>
        <v>#N/A</v>
      </c>
      <c r="L54" s="11" t="e">
        <f t="shared" si="0"/>
        <v>#N/A</v>
      </c>
      <c r="N54" s="11"/>
      <c r="P54" s="11"/>
    </row>
    <row r="55" spans="3:16" x14ac:dyDescent="0.25">
      <c r="C55" s="11" t="s">
        <v>232</v>
      </c>
      <c r="E55" s="11" t="e">
        <f>VLOOKUP('Ingreso de Datos'!E61,Auxiliar_Listas!$F$22:$G$26,2,0)</f>
        <v>#N/A</v>
      </c>
      <c r="F55" s="11" t="e">
        <f>VLOOKUP('Ingreso de Datos'!F61,Auxiliar_Listas!$C$21:$D$33,2,0)</f>
        <v>#N/A</v>
      </c>
      <c r="H55" s="11" t="s">
        <v>232</v>
      </c>
      <c r="J55" s="11" t="e">
        <f>VLOOKUP('Ingreso de Datos'!C85,Auxiliar_Listas!$C$76:$D$119,2,0)</f>
        <v>#N/A</v>
      </c>
      <c r="K55" s="11" t="e">
        <f>IF(Auxiliar_Formulas!J55=Auxiliar_Listas!$D$102,'Ingreso de Datos'!F85,TEXT('Ingreso de Datos'!F85,"00000000000000000000"))</f>
        <v>#N/A</v>
      </c>
      <c r="L55" s="11" t="e">
        <f t="shared" si="0"/>
        <v>#N/A</v>
      </c>
      <c r="N55" s="11"/>
      <c r="P55" s="11"/>
    </row>
    <row r="56" spans="3:16" x14ac:dyDescent="0.25">
      <c r="C56" s="11" t="s">
        <v>233</v>
      </c>
      <c r="E56" s="11" t="e">
        <f>VLOOKUP('Ingreso de Datos'!E62,Auxiliar_Listas!$F$22:$G$26,2,0)</f>
        <v>#N/A</v>
      </c>
      <c r="F56" s="11" t="e">
        <f>VLOOKUP('Ingreso de Datos'!F62,Auxiliar_Listas!$C$21:$D$33,2,0)</f>
        <v>#N/A</v>
      </c>
      <c r="H56" s="11" t="s">
        <v>233</v>
      </c>
      <c r="J56" s="11" t="e">
        <f>VLOOKUP('Ingreso de Datos'!C86,Auxiliar_Listas!$C$76:$D$119,2,0)</f>
        <v>#N/A</v>
      </c>
      <c r="K56" s="11" t="e">
        <f>IF(Auxiliar_Formulas!J56=Auxiliar_Listas!$D$102,'Ingreso de Datos'!F86,TEXT('Ingreso de Datos'!F86,"00000000000000000000"))</f>
        <v>#N/A</v>
      </c>
      <c r="L56" s="11" t="e">
        <f t="shared" si="0"/>
        <v>#N/A</v>
      </c>
      <c r="N56" s="11"/>
      <c r="P56" s="11"/>
    </row>
    <row r="57" spans="3:16" x14ac:dyDescent="0.25">
      <c r="H57" s="11" t="s">
        <v>234</v>
      </c>
      <c r="J57" s="11" t="e">
        <f>VLOOKUP('Ingreso de Datos'!C87,Auxiliar_Listas!$C$76:$D$119,2,0)</f>
        <v>#N/A</v>
      </c>
      <c r="K57" s="11" t="e">
        <f>IF(Auxiliar_Formulas!J57=Auxiliar_Listas!$D$102,'Ingreso de Datos'!F87,TEXT('Ingreso de Datos'!F87,"00000000000000000000"))</f>
        <v>#N/A</v>
      </c>
      <c r="L57" s="11" t="e">
        <f t="shared" si="0"/>
        <v>#N/A</v>
      </c>
    </row>
    <row r="58" spans="3:16" x14ac:dyDescent="0.25">
      <c r="H58" s="11" t="s">
        <v>235</v>
      </c>
      <c r="J58" s="11" t="e">
        <f>VLOOKUP('Ingreso de Datos'!C88,Auxiliar_Listas!$C$76:$D$119,2,0)</f>
        <v>#N/A</v>
      </c>
      <c r="K58" s="11" t="e">
        <f>IF(Auxiliar_Formulas!J58=Auxiliar_Listas!$D$102,'Ingreso de Datos'!F88,TEXT('Ingreso de Datos'!F88,"00000000000000000000"))</f>
        <v>#N/A</v>
      </c>
      <c r="L58" s="11" t="e">
        <f t="shared" si="0"/>
        <v>#N/A</v>
      </c>
    </row>
    <row r="59" spans="3:16" x14ac:dyDescent="0.25">
      <c r="H59" s="11" t="s">
        <v>236</v>
      </c>
      <c r="J59" s="11" t="e">
        <f>VLOOKUP('Ingreso de Datos'!C89,Auxiliar_Listas!$C$76:$D$119,2,0)</f>
        <v>#N/A</v>
      </c>
      <c r="K59" s="11" t="e">
        <f>IF(Auxiliar_Formulas!J59=Auxiliar_Listas!$D$102,'Ingreso de Datos'!F89,TEXT('Ingreso de Datos'!F89,"00000000000000000000"))</f>
        <v>#N/A</v>
      </c>
      <c r="L59" s="11" t="e">
        <f t="shared" si="0"/>
        <v>#N/A</v>
      </c>
    </row>
    <row r="60" spans="3:16" x14ac:dyDescent="0.25">
      <c r="H60" s="11" t="s">
        <v>237</v>
      </c>
      <c r="J60" s="11" t="e">
        <f>VLOOKUP('Ingreso de Datos'!C90,Auxiliar_Listas!$C$76:$D$119,2,0)</f>
        <v>#N/A</v>
      </c>
      <c r="K60" s="11" t="e">
        <f>IF(Auxiliar_Formulas!J60=Auxiliar_Listas!$D$102,'Ingreso de Datos'!F90,TEXT('Ingreso de Datos'!F90,"00000000000000000000"))</f>
        <v>#N/A</v>
      </c>
      <c r="L60" s="11" t="e">
        <f t="shared" si="0"/>
        <v>#N/A</v>
      </c>
    </row>
    <row r="61" spans="3:16" x14ac:dyDescent="0.25">
      <c r="H61" s="11" t="s">
        <v>238</v>
      </c>
      <c r="J61" s="11" t="e">
        <f>VLOOKUP('Ingreso de Datos'!C91,Auxiliar_Listas!$C$76:$D$119,2,0)</f>
        <v>#N/A</v>
      </c>
      <c r="K61" s="11" t="e">
        <f>IF(Auxiliar_Formulas!J61=Auxiliar_Listas!$D$102,'Ingreso de Datos'!F91,TEXT('Ingreso de Datos'!F91,"00000000000000000000"))</f>
        <v>#N/A</v>
      </c>
      <c r="L61" s="11" t="e">
        <f t="shared" si="0"/>
        <v>#N/A</v>
      </c>
    </row>
    <row r="62" spans="3:16" x14ac:dyDescent="0.25">
      <c r="H62" s="11" t="s">
        <v>239</v>
      </c>
      <c r="J62" s="11" t="e">
        <f>VLOOKUP('Ingreso de Datos'!C92,Auxiliar_Listas!$C$76:$D$119,2,0)</f>
        <v>#N/A</v>
      </c>
      <c r="K62" s="11" t="e">
        <f>IF(Auxiliar_Formulas!J62=Auxiliar_Listas!$D$102,'Ingreso de Datos'!F92,TEXT('Ingreso de Datos'!F92,"00000000000000000000"))</f>
        <v>#N/A</v>
      </c>
      <c r="L62" s="11" t="e">
        <f t="shared" si="0"/>
        <v>#N/A</v>
      </c>
    </row>
    <row r="63" spans="3:16" x14ac:dyDescent="0.25">
      <c r="H63" s="11" t="s">
        <v>240</v>
      </c>
      <c r="J63" s="11" t="e">
        <f>VLOOKUP('Ingreso de Datos'!C93,Auxiliar_Listas!$C$76:$D$119,2,0)</f>
        <v>#N/A</v>
      </c>
      <c r="K63" s="11" t="e">
        <f>IF(Auxiliar_Formulas!J63=Auxiliar_Listas!$D$102,'Ingreso de Datos'!F93,TEXT('Ingreso de Datos'!F93,"00000000000000000000"))</f>
        <v>#N/A</v>
      </c>
      <c r="L63" s="11" t="e">
        <f t="shared" si="0"/>
        <v>#N/A</v>
      </c>
    </row>
    <row r="64" spans="3:16" x14ac:dyDescent="0.25">
      <c r="H64" s="11" t="s">
        <v>241</v>
      </c>
      <c r="J64" s="11" t="e">
        <f>VLOOKUP('Ingreso de Datos'!C94,Auxiliar_Listas!$C$76:$D$119,2,0)</f>
        <v>#N/A</v>
      </c>
      <c r="K64" s="11" t="e">
        <f>IF(Auxiliar_Formulas!J64=Auxiliar_Listas!$D$102,'Ingreso de Datos'!F94,TEXT('Ingreso de Datos'!F94,"00000000000000000000"))</f>
        <v>#N/A</v>
      </c>
      <c r="L64" s="11" t="e">
        <f t="shared" si="0"/>
        <v>#N/A</v>
      </c>
    </row>
    <row r="65" spans="8:12" x14ac:dyDescent="0.25">
      <c r="H65" s="11" t="s">
        <v>242</v>
      </c>
      <c r="J65" s="11" t="e">
        <f>VLOOKUP('Ingreso de Datos'!C95,Auxiliar_Listas!$C$76:$D$119,2,0)</f>
        <v>#N/A</v>
      </c>
      <c r="K65" s="11" t="e">
        <f>IF(Auxiliar_Formulas!J65=Auxiliar_Listas!$D$102,'Ingreso de Datos'!F95,TEXT('Ingreso de Datos'!F95,"00000000000000000000"))</f>
        <v>#N/A</v>
      </c>
      <c r="L65" s="11" t="e">
        <f t="shared" si="0"/>
        <v>#N/A</v>
      </c>
    </row>
    <row r="66" spans="8:12" x14ac:dyDescent="0.25">
      <c r="H66" s="11" t="s">
        <v>243</v>
      </c>
      <c r="J66" s="11" t="e">
        <f>VLOOKUP('Ingreso de Datos'!C96,Auxiliar_Listas!$C$76:$D$119,2,0)</f>
        <v>#N/A</v>
      </c>
      <c r="K66" s="11" t="e">
        <f>IF(Auxiliar_Formulas!J66=Auxiliar_Listas!$D$102,'Ingreso de Datos'!F96,TEXT('Ingreso de Datos'!F96,"00000000000000000000"))</f>
        <v>#N/A</v>
      </c>
      <c r="L66" s="11" t="e">
        <f t="shared" si="0"/>
        <v>#N/A</v>
      </c>
    </row>
    <row r="67" spans="8:12" x14ac:dyDescent="0.25">
      <c r="H67" s="11" t="s">
        <v>244</v>
      </c>
      <c r="J67" s="11" t="e">
        <f>VLOOKUP('Ingreso de Datos'!C97,Auxiliar_Listas!$C$76:$D$119,2,0)</f>
        <v>#N/A</v>
      </c>
      <c r="K67" s="11" t="e">
        <f>IF(Auxiliar_Formulas!J67=Auxiliar_Listas!$D$102,'Ingreso de Datos'!F97,TEXT('Ingreso de Datos'!F97,"00000000000000000000"))</f>
        <v>#N/A</v>
      </c>
      <c r="L67" s="11" t="e">
        <f t="shared" si="0"/>
        <v>#N/A</v>
      </c>
    </row>
    <row r="68" spans="8:12" x14ac:dyDescent="0.25">
      <c r="H68" s="11" t="s">
        <v>245</v>
      </c>
      <c r="J68" s="11" t="e">
        <f>VLOOKUP('Ingreso de Datos'!C98,Auxiliar_Listas!$C$76:$D$119,2,0)</f>
        <v>#N/A</v>
      </c>
      <c r="K68" s="11" t="e">
        <f>IF(Auxiliar_Formulas!J68=Auxiliar_Listas!$D$102,'Ingreso de Datos'!F98,TEXT('Ingreso de Datos'!F98,"00000000000000000000"))</f>
        <v>#N/A</v>
      </c>
      <c r="L68" s="11" t="e">
        <f t="shared" si="0"/>
        <v>#N/A</v>
      </c>
    </row>
    <row r="69" spans="8:12" x14ac:dyDescent="0.25">
      <c r="H69" s="11" t="s">
        <v>246</v>
      </c>
      <c r="J69" s="11" t="e">
        <f>VLOOKUP('Ingreso de Datos'!C99,Auxiliar_Listas!$C$76:$D$119,2,0)</f>
        <v>#N/A</v>
      </c>
      <c r="K69" s="11" t="e">
        <f>IF(Auxiliar_Formulas!J69=Auxiliar_Listas!$D$102,'Ingreso de Datos'!F99,TEXT('Ingreso de Datos'!F99,"00000000000000000000"))</f>
        <v>#N/A</v>
      </c>
      <c r="L69" s="11" t="e">
        <f t="shared" si="0"/>
        <v>#N/A</v>
      </c>
    </row>
    <row r="70" spans="8:12" x14ac:dyDescent="0.25">
      <c r="H70" s="11" t="s">
        <v>247</v>
      </c>
      <c r="J70" s="11" t="e">
        <f>VLOOKUP('Ingreso de Datos'!C100,Auxiliar_Listas!$C$76:$D$119,2,0)</f>
        <v>#N/A</v>
      </c>
      <c r="K70" s="11" t="e">
        <f>IF(Auxiliar_Formulas!J70=Auxiliar_Listas!$D$102,'Ingreso de Datos'!F100,TEXT('Ingreso de Datos'!F100,"00000000000000000000"))</f>
        <v>#N/A</v>
      </c>
      <c r="L70" s="11" t="e">
        <f t="shared" si="0"/>
        <v>#N/A</v>
      </c>
    </row>
    <row r="71" spans="8:12" x14ac:dyDescent="0.25">
      <c r="H71" s="11" t="s">
        <v>248</v>
      </c>
      <c r="J71" s="11" t="e">
        <f>VLOOKUP('Ingreso de Datos'!C101,Auxiliar_Listas!$C$76:$D$119,2,0)</f>
        <v>#N/A</v>
      </c>
      <c r="K71" s="11" t="e">
        <f>IF(Auxiliar_Formulas!J71=Auxiliar_Listas!$D$102,'Ingreso de Datos'!F101,TEXT('Ingreso de Datos'!F101,"00000000000000000000"))</f>
        <v>#N/A</v>
      </c>
      <c r="L71" s="11" t="e">
        <f t="shared" si="0"/>
        <v>#N/A</v>
      </c>
    </row>
    <row r="72" spans="8:12" x14ac:dyDescent="0.25">
      <c r="H72" s="11" t="s">
        <v>249</v>
      </c>
      <c r="J72" s="11" t="e">
        <f>VLOOKUP('Ingreso de Datos'!C102,Auxiliar_Listas!$C$76:$D$119,2,0)</f>
        <v>#N/A</v>
      </c>
      <c r="K72" s="11" t="e">
        <f>IF(Auxiliar_Formulas!J72=Auxiliar_Listas!$D$102,'Ingreso de Datos'!F102,TEXT('Ingreso de Datos'!F102,"00000000000000000000"))</f>
        <v>#N/A</v>
      </c>
      <c r="L72" s="11" t="e">
        <f t="shared" ref="L72:L106" si="1">K72&amp;REPT(" ",20-LEN(K72))</f>
        <v>#N/A</v>
      </c>
    </row>
    <row r="73" spans="8:12" x14ac:dyDescent="0.25">
      <c r="H73" s="11" t="s">
        <v>250</v>
      </c>
      <c r="J73" s="11" t="e">
        <f>VLOOKUP('Ingreso de Datos'!C103,Auxiliar_Listas!$C$76:$D$119,2,0)</f>
        <v>#N/A</v>
      </c>
      <c r="K73" s="11" t="e">
        <f>IF(Auxiliar_Formulas!J73=Auxiliar_Listas!$D$102,'Ingreso de Datos'!F103,TEXT('Ingreso de Datos'!F103,"00000000000000000000"))</f>
        <v>#N/A</v>
      </c>
      <c r="L73" s="11" t="e">
        <f t="shared" si="1"/>
        <v>#N/A</v>
      </c>
    </row>
    <row r="74" spans="8:12" x14ac:dyDescent="0.25">
      <c r="H74" s="11" t="s">
        <v>251</v>
      </c>
      <c r="J74" s="11" t="e">
        <f>VLOOKUP('Ingreso de Datos'!C104,Auxiliar_Listas!$C$76:$D$119,2,0)</f>
        <v>#N/A</v>
      </c>
      <c r="K74" s="11" t="e">
        <f>IF(Auxiliar_Formulas!J74=Auxiliar_Listas!$D$102,'Ingreso de Datos'!F104,TEXT('Ingreso de Datos'!F104,"00000000000000000000"))</f>
        <v>#N/A</v>
      </c>
      <c r="L74" s="11" t="e">
        <f t="shared" si="1"/>
        <v>#N/A</v>
      </c>
    </row>
    <row r="75" spans="8:12" x14ac:dyDescent="0.25">
      <c r="H75" s="11" t="s">
        <v>252</v>
      </c>
      <c r="J75" s="11" t="e">
        <f>VLOOKUP('Ingreso de Datos'!C105,Auxiliar_Listas!$C$76:$D$119,2,0)</f>
        <v>#N/A</v>
      </c>
      <c r="K75" s="11" t="e">
        <f>IF(Auxiliar_Formulas!J75=Auxiliar_Listas!$D$102,'Ingreso de Datos'!F105,TEXT('Ingreso de Datos'!F105,"00000000000000000000"))</f>
        <v>#N/A</v>
      </c>
      <c r="L75" s="11" t="e">
        <f t="shared" si="1"/>
        <v>#N/A</v>
      </c>
    </row>
    <row r="76" spans="8:12" x14ac:dyDescent="0.25">
      <c r="H76" s="11" t="s">
        <v>253</v>
      </c>
      <c r="J76" s="11" t="e">
        <f>VLOOKUP('Ingreso de Datos'!C106,Auxiliar_Listas!$C$76:$D$119,2,0)</f>
        <v>#N/A</v>
      </c>
      <c r="K76" s="11" t="e">
        <f>IF(Auxiliar_Formulas!J76=Auxiliar_Listas!$D$102,'Ingreso de Datos'!F106,TEXT('Ingreso de Datos'!F106,"00000000000000000000"))</f>
        <v>#N/A</v>
      </c>
      <c r="L76" s="11" t="e">
        <f t="shared" si="1"/>
        <v>#N/A</v>
      </c>
    </row>
    <row r="77" spans="8:12" x14ac:dyDescent="0.25">
      <c r="H77" s="11" t="s">
        <v>254</v>
      </c>
      <c r="J77" s="11" t="e">
        <f>VLOOKUP('Ingreso de Datos'!C107,Auxiliar_Listas!$C$76:$D$119,2,0)</f>
        <v>#N/A</v>
      </c>
      <c r="K77" s="11" t="e">
        <f>IF(Auxiliar_Formulas!J77=Auxiliar_Listas!$D$102,'Ingreso de Datos'!F107,TEXT('Ingreso de Datos'!F107,"00000000000000000000"))</f>
        <v>#N/A</v>
      </c>
      <c r="L77" s="11" t="e">
        <f t="shared" si="1"/>
        <v>#N/A</v>
      </c>
    </row>
    <row r="78" spans="8:12" x14ac:dyDescent="0.25">
      <c r="H78" s="11" t="s">
        <v>255</v>
      </c>
      <c r="J78" s="11" t="e">
        <f>VLOOKUP('Ingreso de Datos'!C108,Auxiliar_Listas!$C$76:$D$119,2,0)</f>
        <v>#N/A</v>
      </c>
      <c r="K78" s="11" t="e">
        <f>IF(Auxiliar_Formulas!J78=Auxiliar_Listas!$D$102,'Ingreso de Datos'!F108,TEXT('Ingreso de Datos'!F108,"00000000000000000000"))</f>
        <v>#N/A</v>
      </c>
      <c r="L78" s="11" t="e">
        <f t="shared" si="1"/>
        <v>#N/A</v>
      </c>
    </row>
    <row r="79" spans="8:12" x14ac:dyDescent="0.25">
      <c r="H79" s="11" t="s">
        <v>256</v>
      </c>
      <c r="J79" s="11" t="e">
        <f>VLOOKUP('Ingreso de Datos'!C109,Auxiliar_Listas!$C$76:$D$119,2,0)</f>
        <v>#N/A</v>
      </c>
      <c r="K79" s="11" t="e">
        <f>IF(Auxiliar_Formulas!J79=Auxiliar_Listas!$D$102,'Ingreso de Datos'!F109,TEXT('Ingreso de Datos'!F109,"00000000000000000000"))</f>
        <v>#N/A</v>
      </c>
      <c r="L79" s="11" t="e">
        <f t="shared" si="1"/>
        <v>#N/A</v>
      </c>
    </row>
    <row r="80" spans="8:12" x14ac:dyDescent="0.25">
      <c r="H80" s="11" t="s">
        <v>257</v>
      </c>
      <c r="J80" s="11" t="e">
        <f>VLOOKUP('Ingreso de Datos'!C110,Auxiliar_Listas!$C$76:$D$119,2,0)</f>
        <v>#N/A</v>
      </c>
      <c r="K80" s="11" t="e">
        <f>IF(Auxiliar_Formulas!J80=Auxiliar_Listas!$D$102,'Ingreso de Datos'!F110,TEXT('Ingreso de Datos'!F110,"00000000000000000000"))</f>
        <v>#N/A</v>
      </c>
      <c r="L80" s="11" t="e">
        <f t="shared" si="1"/>
        <v>#N/A</v>
      </c>
    </row>
    <row r="81" spans="8:12" x14ac:dyDescent="0.25">
      <c r="H81" s="11" t="s">
        <v>258</v>
      </c>
      <c r="J81" s="11" t="e">
        <f>VLOOKUP('Ingreso de Datos'!C111,Auxiliar_Listas!$C$76:$D$119,2,0)</f>
        <v>#N/A</v>
      </c>
      <c r="K81" s="11" t="e">
        <f>IF(Auxiliar_Formulas!J81=Auxiliar_Listas!$D$102,'Ingreso de Datos'!F111,TEXT('Ingreso de Datos'!F111,"00000000000000000000"))</f>
        <v>#N/A</v>
      </c>
      <c r="L81" s="11" t="e">
        <f t="shared" si="1"/>
        <v>#N/A</v>
      </c>
    </row>
    <row r="82" spans="8:12" x14ac:dyDescent="0.25">
      <c r="H82" s="11" t="s">
        <v>259</v>
      </c>
      <c r="J82" s="11" t="e">
        <f>VLOOKUP('Ingreso de Datos'!C112,Auxiliar_Listas!$C$76:$D$119,2,0)</f>
        <v>#N/A</v>
      </c>
      <c r="K82" s="11" t="e">
        <f>IF(Auxiliar_Formulas!J82=Auxiliar_Listas!$D$102,'Ingreso de Datos'!F112,TEXT('Ingreso de Datos'!F112,"00000000000000000000"))</f>
        <v>#N/A</v>
      </c>
      <c r="L82" s="11" t="e">
        <f t="shared" si="1"/>
        <v>#N/A</v>
      </c>
    </row>
    <row r="83" spans="8:12" x14ac:dyDescent="0.25">
      <c r="H83" s="11" t="s">
        <v>260</v>
      </c>
      <c r="J83" s="11" t="e">
        <f>VLOOKUP('Ingreso de Datos'!C113,Auxiliar_Listas!$C$76:$D$119,2,0)</f>
        <v>#N/A</v>
      </c>
      <c r="K83" s="11" t="e">
        <f>IF(Auxiliar_Formulas!J83=Auxiliar_Listas!$D$102,'Ingreso de Datos'!F113,TEXT('Ingreso de Datos'!F113,"00000000000000000000"))</f>
        <v>#N/A</v>
      </c>
      <c r="L83" s="11" t="e">
        <f t="shared" si="1"/>
        <v>#N/A</v>
      </c>
    </row>
    <row r="84" spans="8:12" x14ac:dyDescent="0.25">
      <c r="H84" s="11" t="s">
        <v>261</v>
      </c>
      <c r="J84" s="11" t="e">
        <f>VLOOKUP('Ingreso de Datos'!C114,Auxiliar_Listas!$C$76:$D$119,2,0)</f>
        <v>#N/A</v>
      </c>
      <c r="K84" s="11" t="e">
        <f>IF(Auxiliar_Formulas!J84=Auxiliar_Listas!$D$102,'Ingreso de Datos'!F114,TEXT('Ingreso de Datos'!F114,"00000000000000000000"))</f>
        <v>#N/A</v>
      </c>
      <c r="L84" s="11" t="e">
        <f t="shared" si="1"/>
        <v>#N/A</v>
      </c>
    </row>
    <row r="85" spans="8:12" x14ac:dyDescent="0.25">
      <c r="H85" s="11" t="s">
        <v>262</v>
      </c>
      <c r="J85" s="11" t="e">
        <f>VLOOKUP('Ingreso de Datos'!C115,Auxiliar_Listas!$C$76:$D$119,2,0)</f>
        <v>#N/A</v>
      </c>
      <c r="K85" s="11" t="e">
        <f>IF(Auxiliar_Formulas!J85=Auxiliar_Listas!$D$102,'Ingreso de Datos'!F115,TEXT('Ingreso de Datos'!F115,"00000000000000000000"))</f>
        <v>#N/A</v>
      </c>
      <c r="L85" s="11" t="e">
        <f t="shared" si="1"/>
        <v>#N/A</v>
      </c>
    </row>
    <row r="86" spans="8:12" x14ac:dyDescent="0.25">
      <c r="H86" s="11" t="s">
        <v>263</v>
      </c>
      <c r="J86" s="11" t="e">
        <f>VLOOKUP('Ingreso de Datos'!C116,Auxiliar_Listas!$C$76:$D$119,2,0)</f>
        <v>#N/A</v>
      </c>
      <c r="K86" s="11" t="e">
        <f>IF(Auxiliar_Formulas!J86=Auxiliar_Listas!$D$102,'Ingreso de Datos'!F116,TEXT('Ingreso de Datos'!F116,"00000000000000000000"))</f>
        <v>#N/A</v>
      </c>
      <c r="L86" s="11" t="e">
        <f t="shared" si="1"/>
        <v>#N/A</v>
      </c>
    </row>
    <row r="87" spans="8:12" x14ac:dyDescent="0.25">
      <c r="H87" s="11" t="s">
        <v>264</v>
      </c>
      <c r="J87" s="11" t="e">
        <f>VLOOKUP('Ingreso de Datos'!C117,Auxiliar_Listas!$C$76:$D$119,2,0)</f>
        <v>#N/A</v>
      </c>
      <c r="K87" s="11" t="e">
        <f>IF(Auxiliar_Formulas!J87=Auxiliar_Listas!$D$102,'Ingreso de Datos'!F117,TEXT('Ingreso de Datos'!F117,"00000000000000000000"))</f>
        <v>#N/A</v>
      </c>
      <c r="L87" s="11" t="e">
        <f t="shared" si="1"/>
        <v>#N/A</v>
      </c>
    </row>
    <row r="88" spans="8:12" x14ac:dyDescent="0.25">
      <c r="H88" s="11" t="s">
        <v>265</v>
      </c>
      <c r="J88" s="11" t="e">
        <f>VLOOKUP('Ingreso de Datos'!C118,Auxiliar_Listas!$C$76:$D$119,2,0)</f>
        <v>#N/A</v>
      </c>
      <c r="K88" s="11" t="e">
        <f>IF(Auxiliar_Formulas!J88=Auxiliar_Listas!$D$102,'Ingreso de Datos'!F118,TEXT('Ingreso de Datos'!F118,"00000000000000000000"))</f>
        <v>#N/A</v>
      </c>
      <c r="L88" s="11" t="e">
        <f t="shared" si="1"/>
        <v>#N/A</v>
      </c>
    </row>
    <row r="89" spans="8:12" x14ac:dyDescent="0.25">
      <c r="H89" s="11" t="s">
        <v>266</v>
      </c>
      <c r="J89" s="11" t="e">
        <f>VLOOKUP('Ingreso de Datos'!C119,Auxiliar_Listas!$C$76:$D$119,2,0)</f>
        <v>#N/A</v>
      </c>
      <c r="K89" s="11" t="e">
        <f>IF(Auxiliar_Formulas!J89=Auxiliar_Listas!$D$102,'Ingreso de Datos'!F119,TEXT('Ingreso de Datos'!F119,"00000000000000000000"))</f>
        <v>#N/A</v>
      </c>
      <c r="L89" s="11" t="e">
        <f t="shared" si="1"/>
        <v>#N/A</v>
      </c>
    </row>
    <row r="90" spans="8:12" x14ac:dyDescent="0.25">
      <c r="H90" s="11" t="s">
        <v>267</v>
      </c>
      <c r="J90" s="11" t="e">
        <f>VLOOKUP('Ingreso de Datos'!C120,Auxiliar_Listas!$C$76:$D$119,2,0)</f>
        <v>#N/A</v>
      </c>
      <c r="K90" s="11" t="e">
        <f>IF(Auxiliar_Formulas!J90=Auxiliar_Listas!$D$102,'Ingreso de Datos'!F120,TEXT('Ingreso de Datos'!F120,"00000000000000000000"))</f>
        <v>#N/A</v>
      </c>
      <c r="L90" s="11" t="e">
        <f t="shared" si="1"/>
        <v>#N/A</v>
      </c>
    </row>
    <row r="91" spans="8:12" x14ac:dyDescent="0.25">
      <c r="H91" s="11" t="s">
        <v>268</v>
      </c>
      <c r="J91" s="11" t="e">
        <f>VLOOKUP('Ingreso de Datos'!C121,Auxiliar_Listas!$C$76:$D$119,2,0)</f>
        <v>#N/A</v>
      </c>
      <c r="K91" s="11" t="e">
        <f>IF(Auxiliar_Formulas!J91=Auxiliar_Listas!$D$102,'Ingreso de Datos'!F121,TEXT('Ingreso de Datos'!F121,"00000000000000000000"))</f>
        <v>#N/A</v>
      </c>
      <c r="L91" s="11" t="e">
        <f t="shared" si="1"/>
        <v>#N/A</v>
      </c>
    </row>
    <row r="92" spans="8:12" x14ac:dyDescent="0.25">
      <c r="H92" s="11" t="s">
        <v>269</v>
      </c>
      <c r="J92" s="11" t="e">
        <f>VLOOKUP('Ingreso de Datos'!C122,Auxiliar_Listas!$C$76:$D$119,2,0)</f>
        <v>#N/A</v>
      </c>
      <c r="K92" s="11" t="e">
        <f>IF(Auxiliar_Formulas!J92=Auxiliar_Listas!$D$102,'Ingreso de Datos'!F122,TEXT('Ingreso de Datos'!F122,"00000000000000000000"))</f>
        <v>#N/A</v>
      </c>
      <c r="L92" s="11" t="e">
        <f t="shared" si="1"/>
        <v>#N/A</v>
      </c>
    </row>
    <row r="93" spans="8:12" x14ac:dyDescent="0.25">
      <c r="H93" s="11" t="s">
        <v>270</v>
      </c>
      <c r="J93" s="11" t="e">
        <f>VLOOKUP('Ingreso de Datos'!C123,Auxiliar_Listas!$C$76:$D$119,2,0)</f>
        <v>#N/A</v>
      </c>
      <c r="K93" s="11" t="e">
        <f>IF(Auxiliar_Formulas!J93=Auxiliar_Listas!$D$102,'Ingreso de Datos'!F123,TEXT('Ingreso de Datos'!F123,"00000000000000000000"))</f>
        <v>#N/A</v>
      </c>
      <c r="L93" s="11" t="e">
        <f t="shared" si="1"/>
        <v>#N/A</v>
      </c>
    </row>
    <row r="94" spans="8:12" x14ac:dyDescent="0.25">
      <c r="H94" s="11" t="s">
        <v>271</v>
      </c>
      <c r="J94" s="11" t="e">
        <f>VLOOKUP('Ingreso de Datos'!C124,Auxiliar_Listas!$C$76:$D$119,2,0)</f>
        <v>#N/A</v>
      </c>
      <c r="K94" s="11" t="e">
        <f>IF(Auxiliar_Formulas!J94=Auxiliar_Listas!$D$102,'Ingreso de Datos'!F124,TEXT('Ingreso de Datos'!F124,"00000000000000000000"))</f>
        <v>#N/A</v>
      </c>
      <c r="L94" s="11" t="e">
        <f t="shared" si="1"/>
        <v>#N/A</v>
      </c>
    </row>
    <row r="95" spans="8:12" x14ac:dyDescent="0.25">
      <c r="H95" s="11" t="s">
        <v>272</v>
      </c>
      <c r="J95" s="11" t="e">
        <f>VLOOKUP('Ingreso de Datos'!C125,Auxiliar_Listas!$C$76:$D$119,2,0)</f>
        <v>#N/A</v>
      </c>
      <c r="K95" s="11" t="e">
        <f>IF(Auxiliar_Formulas!J95=Auxiliar_Listas!$D$102,'Ingreso de Datos'!F125,TEXT('Ingreso de Datos'!F125,"00000000000000000000"))</f>
        <v>#N/A</v>
      </c>
      <c r="L95" s="11" t="e">
        <f t="shared" si="1"/>
        <v>#N/A</v>
      </c>
    </row>
    <row r="96" spans="8:12" x14ac:dyDescent="0.25">
      <c r="H96" s="11" t="s">
        <v>273</v>
      </c>
      <c r="J96" s="11" t="e">
        <f>VLOOKUP('Ingreso de Datos'!C126,Auxiliar_Listas!$C$76:$D$119,2,0)</f>
        <v>#N/A</v>
      </c>
      <c r="K96" s="11" t="e">
        <f>IF(Auxiliar_Formulas!J96=Auxiliar_Listas!$D$102,'Ingreso de Datos'!F126,TEXT('Ingreso de Datos'!F126,"00000000000000000000"))</f>
        <v>#N/A</v>
      </c>
      <c r="L96" s="11" t="e">
        <f t="shared" si="1"/>
        <v>#N/A</v>
      </c>
    </row>
    <row r="97" spans="8:12" x14ac:dyDescent="0.25">
      <c r="H97" s="11" t="s">
        <v>274</v>
      </c>
      <c r="J97" s="11" t="e">
        <f>VLOOKUP('Ingreso de Datos'!C127,Auxiliar_Listas!$C$76:$D$119,2,0)</f>
        <v>#N/A</v>
      </c>
      <c r="K97" s="11" t="e">
        <f>IF(Auxiliar_Formulas!J97=Auxiliar_Listas!$D$102,'Ingreso de Datos'!F127,TEXT('Ingreso de Datos'!F127,"00000000000000000000"))</f>
        <v>#N/A</v>
      </c>
      <c r="L97" s="11" t="e">
        <f t="shared" si="1"/>
        <v>#N/A</v>
      </c>
    </row>
    <row r="98" spans="8:12" x14ac:dyDescent="0.25">
      <c r="H98" s="11" t="s">
        <v>275</v>
      </c>
      <c r="J98" s="11" t="e">
        <f>VLOOKUP('Ingreso de Datos'!C128,Auxiliar_Listas!$C$76:$D$119,2,0)</f>
        <v>#N/A</v>
      </c>
      <c r="K98" s="11" t="e">
        <f>IF(Auxiliar_Formulas!J98=Auxiliar_Listas!$D$102,'Ingreso de Datos'!F128,TEXT('Ingreso de Datos'!F128,"00000000000000000000"))</f>
        <v>#N/A</v>
      </c>
      <c r="L98" s="11" t="e">
        <f t="shared" si="1"/>
        <v>#N/A</v>
      </c>
    </row>
    <row r="99" spans="8:12" x14ac:dyDescent="0.25">
      <c r="H99" s="11" t="s">
        <v>276</v>
      </c>
      <c r="J99" s="11" t="e">
        <f>VLOOKUP('Ingreso de Datos'!C129,Auxiliar_Listas!$C$76:$D$119,2,0)</f>
        <v>#N/A</v>
      </c>
      <c r="K99" s="11" t="e">
        <f>IF(Auxiliar_Formulas!J99=Auxiliar_Listas!$D$102,'Ingreso de Datos'!F129,TEXT('Ingreso de Datos'!F129,"00000000000000000000"))</f>
        <v>#N/A</v>
      </c>
      <c r="L99" s="11" t="e">
        <f t="shared" si="1"/>
        <v>#N/A</v>
      </c>
    </row>
    <row r="100" spans="8:12" x14ac:dyDescent="0.25">
      <c r="H100" s="11" t="s">
        <v>277</v>
      </c>
      <c r="J100" s="11" t="e">
        <f>VLOOKUP('Ingreso de Datos'!C130,Auxiliar_Listas!$C$76:$D$119,2,0)</f>
        <v>#N/A</v>
      </c>
      <c r="K100" s="11" t="e">
        <f>IF(Auxiliar_Formulas!J100=Auxiliar_Listas!$D$102,'Ingreso de Datos'!F130,TEXT('Ingreso de Datos'!F130,"00000000000000000000"))</f>
        <v>#N/A</v>
      </c>
      <c r="L100" s="11" t="e">
        <f t="shared" si="1"/>
        <v>#N/A</v>
      </c>
    </row>
    <row r="101" spans="8:12" x14ac:dyDescent="0.25">
      <c r="H101" s="11" t="s">
        <v>278</v>
      </c>
      <c r="J101" s="11" t="e">
        <f>VLOOKUP('Ingreso de Datos'!C131,Auxiliar_Listas!$C$76:$D$119,2,0)</f>
        <v>#N/A</v>
      </c>
      <c r="K101" s="11" t="e">
        <f>IF(Auxiliar_Formulas!J101=Auxiliar_Listas!$D$102,'Ingreso de Datos'!F131,TEXT('Ingreso de Datos'!F131,"00000000000000000000"))</f>
        <v>#N/A</v>
      </c>
      <c r="L101" s="11" t="e">
        <f t="shared" si="1"/>
        <v>#N/A</v>
      </c>
    </row>
    <row r="102" spans="8:12" x14ac:dyDescent="0.25">
      <c r="H102" s="11" t="s">
        <v>279</v>
      </c>
      <c r="J102" s="11" t="e">
        <f>VLOOKUP('Ingreso de Datos'!C132,Auxiliar_Listas!$C$76:$D$119,2,0)</f>
        <v>#N/A</v>
      </c>
      <c r="K102" s="11" t="e">
        <f>IF(Auxiliar_Formulas!J102=Auxiliar_Listas!$D$102,'Ingreso de Datos'!F132,TEXT('Ingreso de Datos'!F132,"00000000000000000000"))</f>
        <v>#N/A</v>
      </c>
      <c r="L102" s="11" t="e">
        <f t="shared" si="1"/>
        <v>#N/A</v>
      </c>
    </row>
    <row r="103" spans="8:12" x14ac:dyDescent="0.25">
      <c r="H103" s="11" t="s">
        <v>280</v>
      </c>
      <c r="J103" s="11" t="e">
        <f>VLOOKUP('Ingreso de Datos'!C133,Auxiliar_Listas!$C$76:$D$119,2,0)</f>
        <v>#N/A</v>
      </c>
      <c r="K103" s="11" t="e">
        <f>IF(Auxiliar_Formulas!J103=Auxiliar_Listas!$D$102,'Ingreso de Datos'!F133,TEXT('Ingreso de Datos'!F133,"00000000000000000000"))</f>
        <v>#N/A</v>
      </c>
      <c r="L103" s="11" t="e">
        <f t="shared" si="1"/>
        <v>#N/A</v>
      </c>
    </row>
    <row r="104" spans="8:12" x14ac:dyDescent="0.25">
      <c r="H104" s="11" t="s">
        <v>281</v>
      </c>
      <c r="J104" s="11" t="e">
        <f>VLOOKUP('Ingreso de Datos'!C134,Auxiliar_Listas!$C$76:$D$119,2,0)</f>
        <v>#N/A</v>
      </c>
      <c r="K104" s="11" t="e">
        <f>IF(Auxiliar_Formulas!J104=Auxiliar_Listas!$D$102,'Ingreso de Datos'!F134,TEXT('Ingreso de Datos'!F134,"00000000000000000000"))</f>
        <v>#N/A</v>
      </c>
      <c r="L104" s="11" t="e">
        <f t="shared" si="1"/>
        <v>#N/A</v>
      </c>
    </row>
    <row r="105" spans="8:12" x14ac:dyDescent="0.25">
      <c r="H105" s="11" t="s">
        <v>282</v>
      </c>
      <c r="J105" s="11" t="e">
        <f>VLOOKUP('Ingreso de Datos'!C135,Auxiliar_Listas!$C$76:$D$119,2,0)</f>
        <v>#N/A</v>
      </c>
      <c r="K105" s="11" t="e">
        <f>IF(Auxiliar_Formulas!J105=Auxiliar_Listas!$D$102,'Ingreso de Datos'!F135,TEXT('Ingreso de Datos'!F135,"00000000000000000000"))</f>
        <v>#N/A</v>
      </c>
      <c r="L105" s="11" t="e">
        <f t="shared" si="1"/>
        <v>#N/A</v>
      </c>
    </row>
    <row r="106" spans="8:12" x14ac:dyDescent="0.25">
      <c r="H106" s="11" t="s">
        <v>283</v>
      </c>
      <c r="J106" s="11" t="e">
        <f>VLOOKUP('Ingreso de Datos'!C136,Auxiliar_Listas!$C$76:$D$119,2,0)</f>
        <v>#N/A</v>
      </c>
      <c r="K106" s="11" t="e">
        <f>IF(Auxiliar_Formulas!J106=Auxiliar_Listas!$D$102,'Ingreso de Datos'!F136,TEXT('Ingreso de Datos'!F136,"00000000000000000000"))</f>
        <v>#N/A</v>
      </c>
      <c r="L106" s="11" t="e">
        <f t="shared" si="1"/>
        <v>#N/A</v>
      </c>
    </row>
  </sheetData>
  <sheetProtection algorithmName="SHA-512" hashValue="qtvMki73aDJQwILveMqpu8CTjKSvXgkO/mesMA+v/o2xLkUgyIc4zNMeK4M5n5syDdg80e3Uamh/K2CPlJUw2w==" saltValue="ixfcg1jO2A9EzSOOce2eDA==" spinCount="100000" sheet="1" objects="1" scenarios="1"/>
  <conditionalFormatting sqref="G52">
    <cfRule type="expression" dxfId="0" priority="1">
      <formula>$S$13=3</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119"/>
  <sheetViews>
    <sheetView topLeftCell="A92" workbookViewId="0">
      <selection activeCell="C103" sqref="C103"/>
    </sheetView>
  </sheetViews>
  <sheetFormatPr baseColWidth="10" defaultRowHeight="15" x14ac:dyDescent="0.25"/>
  <cols>
    <col min="3" max="4" width="29.5703125" bestFit="1" customWidth="1"/>
    <col min="5" max="5" width="20.5703125" bestFit="1" customWidth="1"/>
    <col min="6" max="6" width="24.7109375" bestFit="1" customWidth="1"/>
    <col min="7" max="7" width="18" bestFit="1" customWidth="1"/>
  </cols>
  <sheetData>
    <row r="1" spans="1:13" x14ac:dyDescent="0.25">
      <c r="A1" t="s">
        <v>3</v>
      </c>
    </row>
    <row r="2" spans="1:13" x14ac:dyDescent="0.25">
      <c r="C2" t="s">
        <v>0</v>
      </c>
    </row>
    <row r="3" spans="1:13" x14ac:dyDescent="0.25">
      <c r="C3" t="s">
        <v>1</v>
      </c>
    </row>
    <row r="4" spans="1:13" x14ac:dyDescent="0.25">
      <c r="C4" t="s">
        <v>2</v>
      </c>
    </row>
    <row r="11" spans="1:13" x14ac:dyDescent="0.25">
      <c r="A11" t="s">
        <v>4</v>
      </c>
      <c r="C11" t="s">
        <v>7</v>
      </c>
    </row>
    <row r="12" spans="1:13" x14ac:dyDescent="0.25">
      <c r="C12" t="s">
        <v>11</v>
      </c>
      <c r="D12" t="s">
        <v>12</v>
      </c>
      <c r="E12" t="s">
        <v>5</v>
      </c>
      <c r="F12" t="s">
        <v>13</v>
      </c>
      <c r="G12" t="s">
        <v>6</v>
      </c>
      <c r="J12" t="s">
        <v>8</v>
      </c>
    </row>
    <row r="13" spans="1:13" x14ac:dyDescent="0.25">
      <c r="C13" t="s">
        <v>26</v>
      </c>
      <c r="D13" t="s">
        <v>26</v>
      </c>
      <c r="E13" t="s">
        <v>22</v>
      </c>
      <c r="F13" t="s">
        <v>16</v>
      </c>
      <c r="G13" t="s">
        <v>16</v>
      </c>
      <c r="K13" t="s">
        <v>9</v>
      </c>
      <c r="M13" t="s">
        <v>10</v>
      </c>
    </row>
    <row r="14" spans="1:13" x14ac:dyDescent="0.25">
      <c r="C14" t="s">
        <v>25</v>
      </c>
      <c r="D14" t="s">
        <v>25</v>
      </c>
      <c r="E14" t="s">
        <v>21</v>
      </c>
      <c r="F14" t="s">
        <v>15</v>
      </c>
      <c r="G14" t="s">
        <v>15</v>
      </c>
    </row>
    <row r="15" spans="1:13" x14ac:dyDescent="0.25">
      <c r="C15" t="s">
        <v>24</v>
      </c>
      <c r="D15" t="s">
        <v>24</v>
      </c>
      <c r="E15" t="s">
        <v>20</v>
      </c>
      <c r="F15" t="s">
        <v>14</v>
      </c>
      <c r="G15" t="s">
        <v>14</v>
      </c>
    </row>
    <row r="16" spans="1:13" x14ac:dyDescent="0.25">
      <c r="C16" t="s">
        <v>23</v>
      </c>
      <c r="D16" t="s">
        <v>23</v>
      </c>
      <c r="E16" t="s">
        <v>19</v>
      </c>
    </row>
    <row r="17" spans="3:7" x14ac:dyDescent="0.25">
      <c r="E17" t="s">
        <v>18</v>
      </c>
    </row>
    <row r="18" spans="3:7" x14ac:dyDescent="0.25">
      <c r="E18" t="s">
        <v>17</v>
      </c>
    </row>
    <row r="21" spans="3:7" x14ac:dyDescent="0.25">
      <c r="C21" t="s">
        <v>26</v>
      </c>
      <c r="D21">
        <v>1</v>
      </c>
      <c r="F21" t="s">
        <v>63</v>
      </c>
      <c r="G21" s="6" t="s">
        <v>74</v>
      </c>
    </row>
    <row r="22" spans="3:7" x14ac:dyDescent="0.25">
      <c r="C22" t="s">
        <v>25</v>
      </c>
      <c r="D22">
        <v>2</v>
      </c>
      <c r="F22" t="s">
        <v>11</v>
      </c>
      <c r="G22" s="6">
        <v>1</v>
      </c>
    </row>
    <row r="23" spans="3:7" x14ac:dyDescent="0.25">
      <c r="C23" t="s">
        <v>24</v>
      </c>
      <c r="D23">
        <v>3</v>
      </c>
      <c r="F23" t="s">
        <v>12</v>
      </c>
      <c r="G23" s="6">
        <v>2</v>
      </c>
    </row>
    <row r="24" spans="3:7" x14ac:dyDescent="0.25">
      <c r="C24" t="s">
        <v>23</v>
      </c>
      <c r="D24">
        <v>4</v>
      </c>
      <c r="F24" t="s">
        <v>5</v>
      </c>
      <c r="G24" s="6">
        <v>3</v>
      </c>
    </row>
    <row r="25" spans="3:7" x14ac:dyDescent="0.25">
      <c r="C25" t="s">
        <v>22</v>
      </c>
      <c r="D25">
        <v>5</v>
      </c>
      <c r="F25" t="s">
        <v>13</v>
      </c>
      <c r="G25" s="6">
        <v>4</v>
      </c>
    </row>
    <row r="26" spans="3:7" x14ac:dyDescent="0.25">
      <c r="C26" t="s">
        <v>21</v>
      </c>
      <c r="D26">
        <v>6</v>
      </c>
      <c r="F26" t="s">
        <v>6</v>
      </c>
      <c r="G26" s="6">
        <v>5</v>
      </c>
    </row>
    <row r="27" spans="3:7" x14ac:dyDescent="0.25">
      <c r="C27" t="s">
        <v>20</v>
      </c>
      <c r="D27">
        <v>7</v>
      </c>
    </row>
    <row r="28" spans="3:7" x14ac:dyDescent="0.25">
      <c r="C28" t="s">
        <v>19</v>
      </c>
      <c r="D28">
        <v>8</v>
      </c>
    </row>
    <row r="29" spans="3:7" x14ac:dyDescent="0.25">
      <c r="C29" t="s">
        <v>18</v>
      </c>
      <c r="D29">
        <v>9</v>
      </c>
    </row>
    <row r="30" spans="3:7" x14ac:dyDescent="0.25">
      <c r="C30" t="s">
        <v>17</v>
      </c>
      <c r="D30">
        <v>10</v>
      </c>
    </row>
    <row r="31" spans="3:7" x14ac:dyDescent="0.25">
      <c r="C31" t="s">
        <v>16</v>
      </c>
      <c r="D31">
        <v>11</v>
      </c>
    </row>
    <row r="32" spans="3:7" x14ac:dyDescent="0.25">
      <c r="C32" t="s">
        <v>15</v>
      </c>
      <c r="D32">
        <v>12</v>
      </c>
    </row>
    <row r="33" spans="3:8" x14ac:dyDescent="0.25">
      <c r="C33" t="s">
        <v>14</v>
      </c>
      <c r="D33">
        <v>13</v>
      </c>
    </row>
    <row r="38" spans="3:8" x14ac:dyDescent="0.25">
      <c r="C38" t="s">
        <v>29</v>
      </c>
      <c r="G38" t="s">
        <v>52</v>
      </c>
    </row>
    <row r="39" spans="3:8" x14ac:dyDescent="0.25">
      <c r="G39" t="s">
        <v>53</v>
      </c>
      <c r="H39" t="s">
        <v>55</v>
      </c>
    </row>
    <row r="40" spans="3:8" x14ac:dyDescent="0.25">
      <c r="C40" t="s">
        <v>30</v>
      </c>
      <c r="D40">
        <v>0</v>
      </c>
      <c r="G40" t="s">
        <v>54</v>
      </c>
      <c r="H40" t="s">
        <v>56</v>
      </c>
    </row>
    <row r="41" spans="3:8" x14ac:dyDescent="0.25">
      <c r="C41" t="s">
        <v>31</v>
      </c>
      <c r="D41">
        <v>1</v>
      </c>
    </row>
    <row r="42" spans="3:8" x14ac:dyDescent="0.25">
      <c r="C42" t="s">
        <v>32</v>
      </c>
      <c r="D42">
        <v>2</v>
      </c>
    </row>
    <row r="43" spans="3:8" x14ac:dyDescent="0.25">
      <c r="C43" t="s">
        <v>33</v>
      </c>
      <c r="D43">
        <v>3</v>
      </c>
    </row>
    <row r="44" spans="3:8" x14ac:dyDescent="0.25">
      <c r="C44" t="s">
        <v>34</v>
      </c>
      <c r="D44">
        <v>4</v>
      </c>
    </row>
    <row r="45" spans="3:8" x14ac:dyDescent="0.25">
      <c r="C45" t="s">
        <v>35</v>
      </c>
      <c r="D45">
        <v>5</v>
      </c>
    </row>
    <row r="46" spans="3:8" x14ac:dyDescent="0.25">
      <c r="C46" t="s">
        <v>27</v>
      </c>
      <c r="D46">
        <v>6</v>
      </c>
    </row>
    <row r="47" spans="3:8" x14ac:dyDescent="0.25">
      <c r="C47" t="s">
        <v>36</v>
      </c>
      <c r="D47">
        <v>7</v>
      </c>
    </row>
    <row r="48" spans="3:8" x14ac:dyDescent="0.25">
      <c r="C48" t="s">
        <v>37</v>
      </c>
      <c r="D48">
        <v>8</v>
      </c>
    </row>
    <row r="49" spans="3:4" x14ac:dyDescent="0.25">
      <c r="C49" t="s">
        <v>38</v>
      </c>
      <c r="D49">
        <v>9</v>
      </c>
    </row>
    <row r="50" spans="3:4" x14ac:dyDescent="0.25">
      <c r="C50" t="s">
        <v>39</v>
      </c>
      <c r="D50">
        <v>10</v>
      </c>
    </row>
    <row r="51" spans="3:4" x14ac:dyDescent="0.25">
      <c r="C51" t="s">
        <v>40</v>
      </c>
      <c r="D51">
        <v>11</v>
      </c>
    </row>
    <row r="52" spans="3:4" x14ac:dyDescent="0.25">
      <c r="C52" t="s">
        <v>41</v>
      </c>
      <c r="D52">
        <v>12</v>
      </c>
    </row>
    <row r="53" spans="3:4" x14ac:dyDescent="0.25">
      <c r="C53" t="s">
        <v>42</v>
      </c>
      <c r="D53">
        <v>13</v>
      </c>
    </row>
    <row r="54" spans="3:4" x14ac:dyDescent="0.25">
      <c r="C54" t="s">
        <v>43</v>
      </c>
      <c r="D54">
        <v>14</v>
      </c>
    </row>
    <row r="55" spans="3:4" x14ac:dyDescent="0.25">
      <c r="C55" t="s">
        <v>44</v>
      </c>
      <c r="D55">
        <v>16</v>
      </c>
    </row>
    <row r="56" spans="3:4" x14ac:dyDescent="0.25">
      <c r="C56" t="s">
        <v>45</v>
      </c>
      <c r="D56">
        <v>17</v>
      </c>
    </row>
    <row r="57" spans="3:4" x14ac:dyDescent="0.25">
      <c r="C57" t="s">
        <v>28</v>
      </c>
      <c r="D57">
        <v>18</v>
      </c>
    </row>
    <row r="58" spans="3:4" x14ac:dyDescent="0.25">
      <c r="C58" t="s">
        <v>46</v>
      </c>
      <c r="D58">
        <v>19</v>
      </c>
    </row>
    <row r="59" spans="3:4" x14ac:dyDescent="0.25">
      <c r="C59" t="s">
        <v>47</v>
      </c>
      <c r="D59">
        <v>20</v>
      </c>
    </row>
    <row r="60" spans="3:4" x14ac:dyDescent="0.25">
      <c r="C60" t="s">
        <v>48</v>
      </c>
      <c r="D60">
        <v>21</v>
      </c>
    </row>
    <row r="61" spans="3:4" x14ac:dyDescent="0.25">
      <c r="C61" t="s">
        <v>49</v>
      </c>
      <c r="D61">
        <v>22</v>
      </c>
    </row>
    <row r="62" spans="3:4" x14ac:dyDescent="0.25">
      <c r="C62" t="s">
        <v>50</v>
      </c>
      <c r="D62">
        <v>23</v>
      </c>
    </row>
    <row r="63" spans="3:4" x14ac:dyDescent="0.25">
      <c r="C63" t="s">
        <v>51</v>
      </c>
      <c r="D63">
        <v>24</v>
      </c>
    </row>
    <row r="67" spans="3:11" x14ac:dyDescent="0.25">
      <c r="C67" t="s">
        <v>86</v>
      </c>
    </row>
    <row r="68" spans="3:11" x14ac:dyDescent="0.25">
      <c r="C68" t="s">
        <v>87</v>
      </c>
      <c r="D68">
        <v>1</v>
      </c>
    </row>
    <row r="69" spans="3:11" x14ac:dyDescent="0.25">
      <c r="C69" t="s">
        <v>88</v>
      </c>
      <c r="D69">
        <v>2</v>
      </c>
    </row>
    <row r="70" spans="3:11" x14ac:dyDescent="0.25">
      <c r="C70" t="s">
        <v>89</v>
      </c>
      <c r="D70">
        <v>2</v>
      </c>
    </row>
    <row r="71" spans="3:11" x14ac:dyDescent="0.25">
      <c r="C71" t="s">
        <v>90</v>
      </c>
      <c r="D71">
        <v>2</v>
      </c>
    </row>
    <row r="74" spans="3:11" x14ac:dyDescent="0.25">
      <c r="C74" t="s">
        <v>106</v>
      </c>
      <c r="F74" t="s">
        <v>287</v>
      </c>
      <c r="J74" s="11" t="s">
        <v>296</v>
      </c>
    </row>
    <row r="75" spans="3:11" x14ac:dyDescent="0.25">
      <c r="C75" s="16" t="s">
        <v>108</v>
      </c>
      <c r="D75" s="15" t="s">
        <v>107</v>
      </c>
      <c r="F75" s="16" t="s">
        <v>108</v>
      </c>
      <c r="G75" s="15" t="s">
        <v>107</v>
      </c>
      <c r="J75" t="s">
        <v>294</v>
      </c>
      <c r="K75" s="17">
        <v>0</v>
      </c>
    </row>
    <row r="76" spans="3:11" x14ac:dyDescent="0.25">
      <c r="C76" s="13" t="s">
        <v>110</v>
      </c>
      <c r="D76" s="12" t="s">
        <v>109</v>
      </c>
      <c r="F76" s="1">
        <v>0</v>
      </c>
      <c r="G76" s="2">
        <v>0</v>
      </c>
      <c r="J76" t="s">
        <v>295</v>
      </c>
      <c r="K76" s="17">
        <v>18</v>
      </c>
    </row>
    <row r="77" spans="3:11" x14ac:dyDescent="0.25">
      <c r="C77" s="13" t="s">
        <v>112</v>
      </c>
      <c r="D77" s="12" t="s">
        <v>111</v>
      </c>
      <c r="F77" t="s">
        <v>288</v>
      </c>
      <c r="G77" s="2">
        <v>2</v>
      </c>
    </row>
    <row r="78" spans="3:11" x14ac:dyDescent="0.25">
      <c r="C78" s="13" t="s">
        <v>114</v>
      </c>
      <c r="D78" s="12" t="s">
        <v>113</v>
      </c>
      <c r="F78" t="s">
        <v>289</v>
      </c>
      <c r="G78" s="2">
        <v>3</v>
      </c>
    </row>
    <row r="79" spans="3:11" x14ac:dyDescent="0.25">
      <c r="C79" s="13" t="s">
        <v>116</v>
      </c>
      <c r="D79" s="12" t="s">
        <v>115</v>
      </c>
      <c r="F79" t="s">
        <v>290</v>
      </c>
      <c r="G79" s="2">
        <v>4</v>
      </c>
    </row>
    <row r="80" spans="3:11" x14ac:dyDescent="0.25">
      <c r="C80" s="13" t="s">
        <v>118</v>
      </c>
      <c r="D80" s="12" t="s">
        <v>117</v>
      </c>
      <c r="F80" t="s">
        <v>291</v>
      </c>
      <c r="G80" s="2">
        <v>5</v>
      </c>
      <c r="J80" t="s">
        <v>297</v>
      </c>
    </row>
    <row r="81" spans="3:11" x14ac:dyDescent="0.25">
      <c r="C81" s="13" t="s">
        <v>120</v>
      </c>
      <c r="D81" s="12" t="s">
        <v>119</v>
      </c>
      <c r="F81" t="s">
        <v>292</v>
      </c>
      <c r="G81" s="2">
        <v>6</v>
      </c>
      <c r="J81" t="s">
        <v>298</v>
      </c>
      <c r="K81" t="s">
        <v>300</v>
      </c>
    </row>
    <row r="82" spans="3:11" x14ac:dyDescent="0.25">
      <c r="C82" s="13" t="s">
        <v>122</v>
      </c>
      <c r="D82" s="12" t="s">
        <v>121</v>
      </c>
      <c r="F82" t="s">
        <v>293</v>
      </c>
      <c r="G82" s="2">
        <v>7</v>
      </c>
      <c r="J82" t="s">
        <v>299</v>
      </c>
      <c r="K82" t="s">
        <v>301</v>
      </c>
    </row>
    <row r="83" spans="3:11" x14ac:dyDescent="0.25">
      <c r="C83" s="13" t="s">
        <v>124</v>
      </c>
      <c r="D83" s="12" t="s">
        <v>123</v>
      </c>
    </row>
    <row r="84" spans="3:11" x14ac:dyDescent="0.25">
      <c r="C84" s="13" t="s">
        <v>126</v>
      </c>
      <c r="D84" s="12" t="s">
        <v>125</v>
      </c>
    </row>
    <row r="85" spans="3:11" x14ac:dyDescent="0.25">
      <c r="C85" s="13" t="s">
        <v>128</v>
      </c>
      <c r="D85" s="12" t="s">
        <v>127</v>
      </c>
    </row>
    <row r="86" spans="3:11" x14ac:dyDescent="0.25">
      <c r="C86" s="13" t="s">
        <v>130</v>
      </c>
      <c r="D86" s="12" t="s">
        <v>129</v>
      </c>
      <c r="J86" t="s">
        <v>309</v>
      </c>
    </row>
    <row r="87" spans="3:11" x14ac:dyDescent="0.25">
      <c r="C87" s="13" t="s">
        <v>132</v>
      </c>
      <c r="D87" s="12" t="s">
        <v>131</v>
      </c>
      <c r="J87" s="16" t="s">
        <v>108</v>
      </c>
      <c r="K87" s="15" t="s">
        <v>107</v>
      </c>
    </row>
    <row r="88" spans="3:11" x14ac:dyDescent="0.25">
      <c r="C88" s="13" t="s">
        <v>134</v>
      </c>
      <c r="D88" s="12" t="s">
        <v>133</v>
      </c>
      <c r="J88" t="s">
        <v>344</v>
      </c>
      <c r="K88">
        <v>0</v>
      </c>
    </row>
    <row r="89" spans="3:11" x14ac:dyDescent="0.25">
      <c r="C89" s="13" t="s">
        <v>136</v>
      </c>
      <c r="D89" s="12" t="s">
        <v>135</v>
      </c>
      <c r="J89" t="s">
        <v>302</v>
      </c>
      <c r="K89">
        <v>1</v>
      </c>
    </row>
    <row r="90" spans="3:11" x14ac:dyDescent="0.25">
      <c r="C90" s="13" t="s">
        <v>138</v>
      </c>
      <c r="D90" s="12" t="s">
        <v>137</v>
      </c>
      <c r="J90" t="s">
        <v>303</v>
      </c>
      <c r="K90" s="11">
        <v>2</v>
      </c>
    </row>
    <row r="91" spans="3:11" x14ac:dyDescent="0.25">
      <c r="C91" s="13" t="s">
        <v>140</v>
      </c>
      <c r="D91" s="12" t="s">
        <v>139</v>
      </c>
      <c r="J91" t="s">
        <v>304</v>
      </c>
      <c r="K91" s="11">
        <v>3</v>
      </c>
    </row>
    <row r="92" spans="3:11" x14ac:dyDescent="0.25">
      <c r="C92" s="13" t="s">
        <v>142</v>
      </c>
      <c r="D92" s="12" t="s">
        <v>141</v>
      </c>
      <c r="J92" t="s">
        <v>305</v>
      </c>
      <c r="K92" s="11">
        <v>4</v>
      </c>
    </row>
    <row r="93" spans="3:11" x14ac:dyDescent="0.25">
      <c r="C93" s="13" t="s">
        <v>144</v>
      </c>
      <c r="D93" s="12" t="s">
        <v>143</v>
      </c>
      <c r="J93" t="s">
        <v>306</v>
      </c>
      <c r="K93" s="11">
        <v>5</v>
      </c>
    </row>
    <row r="94" spans="3:11" x14ac:dyDescent="0.25">
      <c r="C94" s="13" t="s">
        <v>146</v>
      </c>
      <c r="D94" s="12" t="s">
        <v>145</v>
      </c>
      <c r="J94" t="s">
        <v>307</v>
      </c>
      <c r="K94" s="11">
        <v>6</v>
      </c>
    </row>
    <row r="95" spans="3:11" x14ac:dyDescent="0.25">
      <c r="C95" s="13" t="s">
        <v>148</v>
      </c>
      <c r="D95" s="12" t="s">
        <v>147</v>
      </c>
      <c r="J95" t="s">
        <v>308</v>
      </c>
      <c r="K95" s="11">
        <v>7</v>
      </c>
    </row>
    <row r="96" spans="3:11" x14ac:dyDescent="0.25">
      <c r="C96" s="13" t="s">
        <v>176</v>
      </c>
      <c r="D96" s="12" t="s">
        <v>149</v>
      </c>
    </row>
    <row r="97" spans="3:4" x14ac:dyDescent="0.25">
      <c r="C97" s="13" t="s">
        <v>151</v>
      </c>
      <c r="D97" s="12" t="s">
        <v>150</v>
      </c>
    </row>
    <row r="98" spans="3:4" x14ac:dyDescent="0.25">
      <c r="C98" s="13" t="s">
        <v>153</v>
      </c>
      <c r="D98" s="12" t="s">
        <v>152</v>
      </c>
    </row>
    <row r="99" spans="3:4" x14ac:dyDescent="0.25">
      <c r="C99" s="13" t="s">
        <v>155</v>
      </c>
      <c r="D99" s="12" t="s">
        <v>154</v>
      </c>
    </row>
    <row r="100" spans="3:4" x14ac:dyDescent="0.25">
      <c r="C100" s="13" t="s">
        <v>157</v>
      </c>
      <c r="D100" s="12" t="s">
        <v>156</v>
      </c>
    </row>
    <row r="101" spans="3:4" x14ac:dyDescent="0.25">
      <c r="C101" s="13" t="s">
        <v>159</v>
      </c>
      <c r="D101" s="12" t="s">
        <v>158</v>
      </c>
    </row>
    <row r="102" spans="3:4" x14ac:dyDescent="0.25">
      <c r="C102" s="13" t="s">
        <v>161</v>
      </c>
      <c r="D102" s="12" t="s">
        <v>160</v>
      </c>
    </row>
    <row r="103" spans="3:4" x14ac:dyDescent="0.25">
      <c r="C103" s="13" t="s">
        <v>177</v>
      </c>
      <c r="D103" s="12" t="s">
        <v>178</v>
      </c>
    </row>
    <row r="104" spans="3:4" x14ac:dyDescent="0.25">
      <c r="C104" s="13" t="s">
        <v>179</v>
      </c>
      <c r="D104" s="12" t="s">
        <v>162</v>
      </c>
    </row>
    <row r="105" spans="3:4" x14ac:dyDescent="0.25">
      <c r="C105" s="13" t="s">
        <v>180</v>
      </c>
      <c r="D105" s="12" t="s">
        <v>163</v>
      </c>
    </row>
    <row r="106" spans="3:4" x14ac:dyDescent="0.25">
      <c r="C106" s="13" t="s">
        <v>165</v>
      </c>
      <c r="D106" s="12" t="s">
        <v>164</v>
      </c>
    </row>
    <row r="107" spans="3:4" x14ac:dyDescent="0.25">
      <c r="C107" t="s">
        <v>184</v>
      </c>
      <c r="D107" s="12" t="s">
        <v>181</v>
      </c>
    </row>
    <row r="108" spans="3:4" x14ac:dyDescent="0.25">
      <c r="C108" t="s">
        <v>185</v>
      </c>
      <c r="D108" s="14" t="s">
        <v>182</v>
      </c>
    </row>
    <row r="109" spans="3:4" x14ac:dyDescent="0.25">
      <c r="C109" s="13" t="s">
        <v>186</v>
      </c>
      <c r="D109" s="12" t="s">
        <v>183</v>
      </c>
    </row>
    <row r="110" spans="3:4" x14ac:dyDescent="0.25">
      <c r="C110" s="13" t="s">
        <v>166</v>
      </c>
      <c r="D110" s="12">
        <v>111</v>
      </c>
    </row>
    <row r="111" spans="3:4" x14ac:dyDescent="0.25">
      <c r="C111" s="13" t="s">
        <v>167</v>
      </c>
      <c r="D111" s="12">
        <v>112</v>
      </c>
    </row>
    <row r="112" spans="3:4" x14ac:dyDescent="0.25">
      <c r="C112" s="13" t="s">
        <v>168</v>
      </c>
      <c r="D112" s="12">
        <v>113</v>
      </c>
    </row>
    <row r="113" spans="3:4" x14ac:dyDescent="0.25">
      <c r="C113" s="13" t="s">
        <v>169</v>
      </c>
      <c r="D113" s="12">
        <v>114</v>
      </c>
    </row>
    <row r="114" spans="3:4" x14ac:dyDescent="0.25">
      <c r="C114" s="13" t="s">
        <v>170</v>
      </c>
      <c r="D114" s="12">
        <v>115</v>
      </c>
    </row>
    <row r="115" spans="3:4" x14ac:dyDescent="0.25">
      <c r="C115" s="13" t="s">
        <v>171</v>
      </c>
      <c r="D115" s="12">
        <v>116</v>
      </c>
    </row>
    <row r="116" spans="3:4" x14ac:dyDescent="0.25">
      <c r="C116" s="13" t="s">
        <v>172</v>
      </c>
      <c r="D116" s="12">
        <v>117</v>
      </c>
    </row>
    <row r="117" spans="3:4" x14ac:dyDescent="0.25">
      <c r="C117" s="13" t="s">
        <v>173</v>
      </c>
      <c r="D117" s="12">
        <v>118</v>
      </c>
    </row>
    <row r="118" spans="3:4" x14ac:dyDescent="0.25">
      <c r="C118" s="13" t="s">
        <v>174</v>
      </c>
      <c r="D118" s="12">
        <v>119</v>
      </c>
    </row>
    <row r="119" spans="3:4" x14ac:dyDescent="0.25">
      <c r="C119" s="13" t="s">
        <v>175</v>
      </c>
      <c r="D119" s="12">
        <v>120</v>
      </c>
    </row>
  </sheetData>
  <sheetProtection algorithmName="SHA-512" hashValue="Hfltv480WbnXUzEAw7JWgkbq1E/EqTwxVJRNMLPDRplB0gO1QHbD7udf/hMSJLRc8bONMByjD+yZCA49jqm/oA==" saltValue="C0RT/jDUIpgXiuq3gxTrhw=="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15</vt:i4>
      </vt:variant>
    </vt:vector>
  </HeadingPairs>
  <TitlesOfParts>
    <vt:vector size="21" baseType="lpstr">
      <vt:lpstr>Indice</vt:lpstr>
      <vt:lpstr>Ingreso de Datos</vt:lpstr>
      <vt:lpstr>Auxilar_TXT</vt:lpstr>
      <vt:lpstr>TXT</vt:lpstr>
      <vt:lpstr>Auxiliar_Formulas</vt:lpstr>
      <vt:lpstr>Auxiliar_Listas</vt:lpstr>
      <vt:lpstr>Bienes_De_Capital_Nuevo</vt:lpstr>
      <vt:lpstr>Bienes_De_Capital_Usado</vt:lpstr>
      <vt:lpstr>COMPROBANTES</vt:lpstr>
      <vt:lpstr>Instalaciones</vt:lpstr>
      <vt:lpstr>Marca_agente_de_retencion</vt:lpstr>
      <vt:lpstr>Medios_de_Pago</vt:lpstr>
      <vt:lpstr>Mejora</vt:lpstr>
      <vt:lpstr>Motivo_NO_Retencion</vt:lpstr>
      <vt:lpstr>Obra_Nueva</vt:lpstr>
      <vt:lpstr>Provincias</vt:lpstr>
      <vt:lpstr>Tipo_Concepto</vt:lpstr>
      <vt:lpstr>Tipo_de_credito_fiscal</vt:lpstr>
      <vt:lpstr>Tipo_de_Profesional</vt:lpstr>
      <vt:lpstr>Tipo_de_Rubro_7</vt:lpstr>
      <vt:lpstr>Tipo_habilitacion</vt:lpstr>
    </vt:vector>
  </TitlesOfParts>
  <Company>EXO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Pardo</dc:creator>
  <cp:lastModifiedBy>Ignacio</cp:lastModifiedBy>
  <dcterms:created xsi:type="dcterms:W3CDTF">2017-03-16T12:40:57Z</dcterms:created>
  <dcterms:modified xsi:type="dcterms:W3CDTF">2017-04-07T23:34:19Z</dcterms:modified>
</cp:coreProperties>
</file>