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<sst xmlns="http://schemas.openxmlformats.org/spreadsheetml/2006/main" count="49" uniqueCount="39">
  <si>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APELLIDO Y NOMBRE</t>
  </si>
  <si>
    <t>LEGAJO Nº</t>
  </si>
  <si>
    <t>CUIT Nº</t>
  </si>
  <si>
    <t>WWW.ECONOBLOG.COM.AR</t>
  </si>
  <si>
    <t>LIQUIDACION HABERES JUNIO SIN AGUINALDO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</si>
  <si>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</si>
  <si>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</si>
  <si>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</si>
  <si>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</si>
  <si>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</si>
  <si>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</si>
  <si>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</si>
  <si>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</si>
  <si>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</si>
  <si>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</si>
  <si>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</si>
  <si>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</si>
  <si>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</si>
  <si>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</si>
  <si>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</si>
  <si>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</si>
  <si>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</si>
  <si>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</si>
  <si>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</si>
  <si>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</si>
  <si>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</si>
  <si>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</si>
  <si>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</si>
  <si>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</si>
  <si>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</si>
  <si>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este caso</t>
  </si>
  <si>
    <t>Basico</t>
  </si>
  <si>
    <t>Administrativo A</t>
  </si>
  <si>
    <t>en cuenta la liquidación de lo liquidado en el mes de junio de 2010</t>
  </si>
  <si>
    <t>Descuento julio, agosto y septiembre</t>
  </si>
  <si>
    <t>Aumento del 15%</t>
  </si>
  <si>
    <t>Aumento del 7%</t>
  </si>
  <si>
    <t>SUMA FIJA</t>
  </si>
  <si>
    <t>Acuerdo Adiccional Junio/2010  15%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</si>
</sst>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15" fontId="4" fillId="0" borderId="7" xfId="0" applyNumberFormat="1" applyFont="1" applyBorder="1" applyAlignment="1">
      <alignment horizontal="center" vertical="center"/>
    </xf>
    <xf numFmtId="15" fontId="4" fillId="0" borderId="22" xfId="0" applyNumberFormat="1" applyFont="1" applyBorder="1" applyAlignment="1">
      <alignment horizontal="center" vertical="center"/>
    </xf>
    <xf numFmtId="15" fontId="4" fillId="0" borderId="23" xfId="0" applyNumberFormat="1" applyFont="1" applyBorder="1" applyAlignment="1">
      <alignment horizontal="center" vertical="center"/>
    </xf>
    <xf numFmtId="44" fontId="4" fillId="0" borderId="24" xfId="18" applyFont="1" applyBorder="1" applyAlignment="1">
      <alignment/>
    </xf>
    <xf numFmtId="44" fontId="4" fillId="0" borderId="25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1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5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68"/>
  <sheetViews>
    <sheetView tabSelected="1" workbookViewId="0" topLeftCell="A22">
      <selection activeCell="D29" sqref="D29"/>
    </sheetView>
  </sheetViews>
  <sheetFormatPr defaultColWidth="11.421875" defaultRowHeight="12.75"/>
  <cols>
    <col min="2" max="2" width="21.140625" style="0" customWidth="1"/>
  </cols>
  <sheetData>
    <row r="3" ht="13.5" thickBot="1"/>
    <row r="4" spans="2:5" ht="12.75">
      <c r="B4" s="85" t="s">
        <v>0</v>
      </c>
      <c r="C4" s="86"/>
      <c r="D4" s="86"/>
      <c r="E4" s="87"/>
    </row>
    <row r="5" spans="2:5" ht="12.75">
      <c r="B5" s="88" t="s">
        <v>1</v>
      </c>
      <c r="C5" s="89"/>
      <c r="D5" s="89"/>
      <c r="E5" s="90"/>
    </row>
    <row r="6" spans="2:5" ht="12.75">
      <c r="B6" s="88" t="s">
        <v>2</v>
      </c>
      <c r="C6" s="89"/>
      <c r="D6" s="89"/>
      <c r="E6" s="90"/>
    </row>
    <row r="7" spans="2:5" ht="12.75">
      <c r="B7" s="91" t="s">
        <v>3</v>
      </c>
      <c r="C7" s="92"/>
      <c r="D7" s="92"/>
      <c r="E7" s="93"/>
    </row>
    <row r="8" spans="2:5" ht="13.5" thickBot="1">
      <c r="B8" s="94"/>
      <c r="C8" s="95"/>
      <c r="D8" s="95"/>
      <c r="E8" s="96"/>
    </row>
    <row r="9" spans="2:5" ht="12.75">
      <c r="B9" s="74" t="s">
        <v>4</v>
      </c>
      <c r="C9" s="75"/>
      <c r="D9" s="75"/>
      <c r="E9" s="76"/>
    </row>
    <row r="10" spans="2:5" ht="13.5" thickBot="1">
      <c r="B10" s="77"/>
      <c r="C10" s="78"/>
      <c r="D10" s="78"/>
      <c r="E10" s="79"/>
    </row>
    <row r="11" spans="2:5" ht="12.75">
      <c r="B11" s="1" t="s">
        <v>5</v>
      </c>
      <c r="C11" s="2" t="s">
        <v>6</v>
      </c>
      <c r="D11" s="3" t="s">
        <v>6</v>
      </c>
      <c r="E11" s="4" t="s">
        <v>7</v>
      </c>
    </row>
    <row r="12" spans="2:6" ht="12.75">
      <c r="B12" s="5" t="s">
        <v>8</v>
      </c>
      <c r="C12" s="6" t="s">
        <v>9</v>
      </c>
      <c r="D12" s="51">
        <v>100</v>
      </c>
      <c r="E12" s="8">
        <f>F12/200*D12</f>
        <v>771.8840859999999</v>
      </c>
      <c r="F12" s="57">
        <f>E56+C59+C59+C59+(C59*17.4%)*3</f>
        <v>1543.7681719999998</v>
      </c>
    </row>
    <row r="13" spans="2:6" ht="12.75">
      <c r="B13" s="5" t="s">
        <v>28</v>
      </c>
      <c r="C13" s="6">
        <v>3</v>
      </c>
      <c r="D13" s="51"/>
      <c r="E13" s="8">
        <f>E12*(C13*0.75)%</f>
        <v>17.367391934999997</v>
      </c>
      <c r="F13" s="54">
        <f>F12*(C13*0.75)%</f>
        <v>34.734783869999994</v>
      </c>
    </row>
    <row r="14" spans="2:6" ht="12.75">
      <c r="B14" s="5" t="s">
        <v>10</v>
      </c>
      <c r="C14" s="9" t="s">
        <v>6</v>
      </c>
      <c r="D14" s="7"/>
      <c r="E14" s="8">
        <f>(E12+E13)*0.0833</f>
        <v>65.7446481119855</v>
      </c>
      <c r="F14" s="54">
        <f>(F12+F13)*0.0833</f>
        <v>131.489296223971</v>
      </c>
    </row>
    <row r="15" spans="2:6" ht="12.75">
      <c r="B15" s="10"/>
      <c r="C15" s="11"/>
      <c r="D15" s="12"/>
      <c r="E15" s="8"/>
      <c r="F15" s="52"/>
    </row>
    <row r="16" spans="2:6" ht="12.75">
      <c r="B16" s="13"/>
      <c r="C16" s="6" t="s">
        <v>6</v>
      </c>
      <c r="D16" s="7" t="s">
        <v>6</v>
      </c>
      <c r="E16" s="14"/>
      <c r="F16" s="52"/>
    </row>
    <row r="17" spans="2:6" ht="12.75">
      <c r="B17" s="80" t="s">
        <v>11</v>
      </c>
      <c r="C17" s="15"/>
      <c r="D17" s="16"/>
      <c r="E17" s="81">
        <f>SUM(E12:E16)</f>
        <v>854.9961260469854</v>
      </c>
      <c r="F17" s="52"/>
    </row>
    <row r="18" spans="2:6" ht="13.5" thickBot="1">
      <c r="B18" s="80"/>
      <c r="C18" s="15"/>
      <c r="D18" s="16"/>
      <c r="E18" s="82"/>
      <c r="F18" s="53">
        <f>SUM(F12:F17)</f>
        <v>1709.9922520939708</v>
      </c>
    </row>
    <row r="19" spans="2:5" ht="12.75">
      <c r="B19" s="17" t="s">
        <v>12</v>
      </c>
      <c r="C19" s="18" t="s">
        <v>13</v>
      </c>
      <c r="D19" s="19" t="s">
        <v>7</v>
      </c>
      <c r="E19" s="20"/>
    </row>
    <row r="20" spans="2:5" ht="12.75">
      <c r="B20" s="21" t="s">
        <v>14</v>
      </c>
      <c r="C20" s="22">
        <v>11</v>
      </c>
      <c r="D20" s="23">
        <f>E17*11%</f>
        <v>94.0495738651684</v>
      </c>
      <c r="E20" s="24"/>
    </row>
    <row r="21" spans="2:5" ht="12.75">
      <c r="B21" s="21" t="s">
        <v>15</v>
      </c>
      <c r="C21" s="6">
        <v>3</v>
      </c>
      <c r="D21" s="23">
        <f>E17*3%</f>
        <v>25.64988378140956</v>
      </c>
      <c r="E21" s="24"/>
    </row>
    <row r="22" spans="2:5" ht="12.75">
      <c r="B22" s="21" t="s">
        <v>16</v>
      </c>
      <c r="C22" s="25">
        <v>3</v>
      </c>
      <c r="D22" s="23">
        <f>F18*3%</f>
        <v>51.29976756281912</v>
      </c>
      <c r="E22" s="26"/>
    </row>
    <row r="23" spans="2:5" ht="12.75">
      <c r="B23" s="21" t="s">
        <v>17</v>
      </c>
      <c r="C23" s="25">
        <v>2</v>
      </c>
      <c r="D23" s="23">
        <f>E17*2%</f>
        <v>17.099922520939707</v>
      </c>
      <c r="E23" s="26"/>
    </row>
    <row r="24" spans="2:5" ht="12.75">
      <c r="B24" s="21" t="s">
        <v>18</v>
      </c>
      <c r="C24" s="27">
        <v>0.5</v>
      </c>
      <c r="D24" s="23">
        <f>E17*0.5%</f>
        <v>4.274980630234927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83" t="s">
        <v>19</v>
      </c>
      <c r="C27" s="84"/>
      <c r="D27" s="23"/>
      <c r="E27" s="26"/>
    </row>
    <row r="28" spans="2:5" ht="12.75">
      <c r="B28" s="21" t="s">
        <v>16</v>
      </c>
      <c r="C28" s="25">
        <v>3</v>
      </c>
      <c r="D28" s="23">
        <f>(F41*3%)*2</f>
        <v>74.45501674</v>
      </c>
      <c r="E28" s="26"/>
    </row>
    <row r="29" spans="2:5" ht="12.75">
      <c r="B29" s="21" t="s">
        <v>17</v>
      </c>
      <c r="C29" s="25">
        <v>2</v>
      </c>
      <c r="D29" s="23">
        <f>D41*2%</f>
        <v>12.408787636068</v>
      </c>
      <c r="E29" s="26"/>
    </row>
    <row r="30" spans="2:5" ht="12.75">
      <c r="B30" s="21" t="s">
        <v>18</v>
      </c>
      <c r="C30" s="27">
        <v>0.5</v>
      </c>
      <c r="D30" s="23">
        <f>D41*0.5%</f>
        <v>3.102196909017</v>
      </c>
      <c r="E30" s="26"/>
    </row>
    <row r="31" spans="2:5" ht="12.75">
      <c r="B31" s="29"/>
      <c r="C31" s="25"/>
      <c r="D31" s="30"/>
      <c r="E31" s="26"/>
    </row>
    <row r="32" spans="2:5" ht="12.75">
      <c r="B32" s="31"/>
      <c r="C32" s="32"/>
      <c r="D32" s="30"/>
      <c r="E32" s="26"/>
    </row>
    <row r="33" spans="2:5" ht="13.5" thickBot="1">
      <c r="B33" s="28" t="s">
        <v>20</v>
      </c>
      <c r="C33" s="32"/>
      <c r="D33" s="26"/>
      <c r="E33" s="33">
        <f>SUM(D20:D32)</f>
        <v>282.3401296456567</v>
      </c>
    </row>
    <row r="34" spans="2:5" ht="12.75">
      <c r="B34" s="34"/>
      <c r="C34" s="35"/>
      <c r="D34" s="19" t="s">
        <v>7</v>
      </c>
      <c r="E34" s="36">
        <f>E17-E33</f>
        <v>572.6559964013287</v>
      </c>
    </row>
    <row r="35" spans="2:5" ht="12.75">
      <c r="B35" s="61" t="s">
        <v>21</v>
      </c>
      <c r="C35" s="62"/>
      <c r="D35" s="63"/>
      <c r="E35" s="26"/>
    </row>
    <row r="36" spans="2:6" ht="12.75">
      <c r="B36" s="21" t="s">
        <v>22</v>
      </c>
      <c r="C36" s="32">
        <f>(E59/200)*D12</f>
        <v>286.4670000000001</v>
      </c>
      <c r="D36" s="30"/>
      <c r="E36" s="26"/>
      <c r="F36" s="97">
        <f>E59</f>
        <v>572.9340000000002</v>
      </c>
    </row>
    <row r="37" spans="2:6" ht="12.75">
      <c r="B37" s="21" t="s">
        <v>23</v>
      </c>
      <c r="C37" s="32">
        <f>(E68/200)*D12</f>
        <v>286.263898</v>
      </c>
      <c r="D37" s="30"/>
      <c r="E37" s="26"/>
      <c r="F37" s="97">
        <f>E68</f>
        <v>572.527796</v>
      </c>
    </row>
    <row r="38" spans="2:6" ht="12.75">
      <c r="B38" s="21" t="s">
        <v>24</v>
      </c>
      <c r="C38" s="32">
        <f>SUM(C36:C37)*8.33%</f>
        <v>47.7084838034</v>
      </c>
      <c r="D38" s="30"/>
      <c r="E38" s="26"/>
      <c r="F38" s="97">
        <f>(F36+F37)/12</f>
        <v>95.45514966666667</v>
      </c>
    </row>
    <row r="39" spans="2:5" ht="12.75">
      <c r="B39" s="21"/>
      <c r="C39" s="32"/>
      <c r="D39" s="30"/>
      <c r="E39" s="26"/>
    </row>
    <row r="40" spans="2:5" ht="12.75">
      <c r="B40" s="21"/>
      <c r="C40" s="37"/>
      <c r="D40" s="30"/>
      <c r="E40" s="26"/>
    </row>
    <row r="41" spans="2:6" ht="12.75">
      <c r="B41" s="21"/>
      <c r="C41" s="38"/>
      <c r="D41" s="30">
        <f>SUM(C36:C40)</f>
        <v>620.4393818034</v>
      </c>
      <c r="E41" s="26">
        <f>D41</f>
        <v>620.4393818034</v>
      </c>
      <c r="F41" s="97">
        <f>SUM(F36:F40)</f>
        <v>1240.9169456666668</v>
      </c>
    </row>
    <row r="42" spans="2:5" ht="12.75">
      <c r="B42" s="39"/>
      <c r="C42" s="40"/>
      <c r="D42" s="30"/>
      <c r="E42" s="26"/>
    </row>
    <row r="43" spans="2:5" ht="12.75">
      <c r="B43" s="41" t="s">
        <v>25</v>
      </c>
      <c r="C43" s="42"/>
      <c r="D43" s="43"/>
      <c r="E43" s="64">
        <f>SUM(E35:E42)</f>
        <v>620.4393818034</v>
      </c>
    </row>
    <row r="44" spans="2:5" ht="12.75">
      <c r="B44" s="44" t="s">
        <v>26</v>
      </c>
      <c r="C44" s="45"/>
      <c r="D44" s="46"/>
      <c r="E44" s="65"/>
    </row>
    <row r="45" spans="2:5" ht="12.75">
      <c r="B45" s="66" t="s">
        <v>27</v>
      </c>
      <c r="C45" s="67"/>
      <c r="D45" s="68"/>
      <c r="E45" s="72">
        <f>E17-E33+E43</f>
        <v>1193.0953782047286</v>
      </c>
    </row>
    <row r="46" spans="2:5" ht="13.5" thickBot="1">
      <c r="B46" s="69"/>
      <c r="C46" s="70"/>
      <c r="D46" s="71"/>
      <c r="E46" s="73"/>
    </row>
    <row r="47" spans="2:5" ht="13.5" thickBot="1">
      <c r="B47" s="47"/>
      <c r="C47" s="48"/>
      <c r="D47" s="48"/>
      <c r="E47" s="49"/>
    </row>
    <row r="48" spans="2:5" ht="12.75">
      <c r="B48" s="50"/>
      <c r="C48" s="50"/>
      <c r="D48" s="50"/>
      <c r="E48" s="50"/>
    </row>
    <row r="50" ht="12.75">
      <c r="B50" t="s">
        <v>29</v>
      </c>
    </row>
    <row r="52" ht="12.75">
      <c r="B52" t="s">
        <v>33</v>
      </c>
    </row>
    <row r="54" ht="12.75">
      <c r="B54" t="s">
        <v>30</v>
      </c>
    </row>
    <row r="56" spans="2:5" ht="12.75">
      <c r="B56" s="56" t="s">
        <v>31</v>
      </c>
      <c r="C56" t="s">
        <v>32</v>
      </c>
      <c r="E56">
        <v>1319.56</v>
      </c>
    </row>
    <row r="58" spans="2:5" ht="12.75">
      <c r="B58" s="56" t="s">
        <v>22</v>
      </c>
      <c r="D58" s="55">
        <f>(E56*20%)+100+100+300</f>
        <v>763.912</v>
      </c>
      <c r="E58" s="55"/>
    </row>
    <row r="59" spans="2:5" ht="12.75">
      <c r="B59" s="58" t="s">
        <v>34</v>
      </c>
      <c r="C59" s="55">
        <f>D58/12</f>
        <v>63.659333333333336</v>
      </c>
      <c r="D59" s="55">
        <f>D58-C59-C59-C59</f>
        <v>572.9340000000002</v>
      </c>
      <c r="E59" s="55">
        <f>D59</f>
        <v>572.9340000000002</v>
      </c>
    </row>
    <row r="62" spans="2:5" ht="12.75">
      <c r="B62" s="59" t="s">
        <v>35</v>
      </c>
      <c r="E62" s="55">
        <f>((E56+D58+75)*15%)</f>
        <v>323.77079999999995</v>
      </c>
    </row>
    <row r="64" spans="2:5" ht="12.75">
      <c r="B64" s="59" t="s">
        <v>36</v>
      </c>
      <c r="E64" s="55">
        <f>((E56+D58+E62+75)*7%)</f>
        <v>173.756996</v>
      </c>
    </row>
    <row r="66" spans="2:5" ht="12.75">
      <c r="B66" t="s">
        <v>37</v>
      </c>
      <c r="E66" s="55">
        <v>75</v>
      </c>
    </row>
    <row r="68" spans="2:5" ht="12.75">
      <c r="B68" s="56" t="s">
        <v>38</v>
      </c>
      <c r="E68" s="60">
        <f>SUM(E62:E66)</f>
        <v>572.527796</v>
      </c>
    </row>
  </sheetData>
  <mergeCells count="12">
    <mergeCell ref="B4:E4"/>
    <mergeCell ref="B5:E5"/>
    <mergeCell ref="B6:E6"/>
    <mergeCell ref="B7:E8"/>
    <mergeCell ref="B9:E10"/>
    <mergeCell ref="B17:B18"/>
    <mergeCell ref="E17:E18"/>
    <mergeCell ref="B27:C27"/>
    <mergeCell ref="B35:D35"/>
    <mergeCell ref="E43:E44"/>
    <mergeCell ref="B45:D46"/>
    <mergeCell ref="E45:E46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2010-08-31T19:33:31Z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