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<sst xmlns="http://schemas.openxmlformats.org/spreadsheetml/2006/main" count="30" uniqueCount="24">
  <si>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</si>
  <si>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</si>
  <si>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</si>
  <si>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</si>
  <si>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</si>
  <si>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</si>
  <si>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</si>
  <si>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</si>
  <si>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</si>
  <si>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</si>
  <si>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</si>
  <si>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</si>
  <si>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</si>
  <si>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</si>
  <si>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</si>
  <si>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</si>
  <si>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</si>
  <si>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</si>
  <si>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</si>
  <si>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</si>
  <si>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</si>
  <si>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</si>
  <si>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</si>
  <si>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LIQUIDACION HABERES ABRIL 2012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</si>
</sst>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4" fillId="0" borderId="23" xfId="18" applyFont="1" applyBorder="1" applyAlignment="1">
      <alignment/>
    </xf>
    <xf numFmtId="44" fontId="4" fillId="0" borderId="24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2"/>
  <sheetViews>
    <sheetView tabSelected="1" workbookViewId="0" topLeftCell="A1">
      <selection activeCell="E29" sqref="E29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76" t="s">
        <v>0</v>
      </c>
      <c r="C4" s="77"/>
      <c r="D4" s="77"/>
      <c r="E4" s="78"/>
    </row>
    <row r="5" spans="2:5" ht="12.75">
      <c r="B5" s="79" t="s">
        <v>1</v>
      </c>
      <c r="C5" s="80"/>
      <c r="D5" s="80"/>
      <c r="E5" s="81"/>
    </row>
    <row r="6" spans="2:5" ht="12.75">
      <c r="B6" s="79" t="s">
        <v>2</v>
      </c>
      <c r="C6" s="80"/>
      <c r="D6" s="80"/>
      <c r="E6" s="81"/>
    </row>
    <row r="7" spans="2:5" ht="12.75">
      <c r="B7" s="82" t="s">
        <v>3</v>
      </c>
      <c r="C7" s="83"/>
      <c r="D7" s="83"/>
      <c r="E7" s="84"/>
    </row>
    <row r="8" spans="2:5" ht="13.5" thickBot="1">
      <c r="B8" s="85"/>
      <c r="C8" s="86"/>
      <c r="D8" s="86"/>
      <c r="E8" s="87"/>
    </row>
    <row r="9" spans="2:5" ht="12.75">
      <c r="B9" s="67" t="s">
        <v>23</v>
      </c>
      <c r="C9" s="68"/>
      <c r="D9" s="68"/>
      <c r="E9" s="69"/>
    </row>
    <row r="10" spans="2:5" ht="13.5" thickBot="1">
      <c r="B10" s="70"/>
      <c r="C10" s="71"/>
      <c r="D10" s="71"/>
      <c r="E10" s="72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22</v>
      </c>
      <c r="D12" s="50">
        <v>100</v>
      </c>
      <c r="E12" s="8">
        <f>F12/200*D12</f>
        <v>2058.225</v>
      </c>
      <c r="F12" s="56">
        <v>4116.45</v>
      </c>
    </row>
    <row r="13" spans="2:6" ht="12.75">
      <c r="B13" s="5" t="s">
        <v>21</v>
      </c>
      <c r="C13" s="6">
        <v>3</v>
      </c>
      <c r="D13" s="50"/>
      <c r="E13" s="8">
        <f>E12*(C13*1)%</f>
        <v>61.74674999999999</v>
      </c>
      <c r="F13" s="53">
        <f>F12*(C13*1)%</f>
        <v>123.49349999999998</v>
      </c>
    </row>
    <row r="14" spans="2:6" ht="12.75">
      <c r="B14" s="5" t="s">
        <v>8</v>
      </c>
      <c r="C14" s="9" t="s">
        <v>5</v>
      </c>
      <c r="D14" s="7"/>
      <c r="E14" s="8">
        <f>(E12+E13)*0.0833</f>
        <v>176.59364677499997</v>
      </c>
      <c r="F14" s="53">
        <f>(F12+F13)*0.0833</f>
        <v>353.18729354999994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73" t="s">
        <v>9</v>
      </c>
      <c r="C17" s="15"/>
      <c r="D17" s="16"/>
      <c r="E17" s="74">
        <f>SUM(E12:E16)</f>
        <v>2296.5653967749995</v>
      </c>
      <c r="F17" s="51"/>
    </row>
    <row r="18" spans="2:6" ht="13.5" thickBot="1">
      <c r="B18" s="73"/>
      <c r="C18" s="15"/>
      <c r="D18" s="16"/>
      <c r="E18" s="75"/>
      <c r="F18" s="52">
        <f>SUM(F12:F17)</f>
        <v>4593.130793549999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252.62219364524995</v>
      </c>
      <c r="E20" s="24"/>
    </row>
    <row r="21" spans="2:5" ht="12.75">
      <c r="B21" s="21" t="s">
        <v>13</v>
      </c>
      <c r="C21" s="6">
        <v>3</v>
      </c>
      <c r="D21" s="23">
        <f>E17*3%</f>
        <v>68.89696190324999</v>
      </c>
      <c r="E21" s="24"/>
    </row>
    <row r="22" spans="2:5" ht="12.75">
      <c r="B22" s="21" t="s">
        <v>14</v>
      </c>
      <c r="C22" s="25">
        <v>3</v>
      </c>
      <c r="D22" s="23">
        <f>F18*3%</f>
        <v>137.79392380649998</v>
      </c>
      <c r="E22" s="26"/>
    </row>
    <row r="23" spans="2:5" ht="12.75">
      <c r="B23" s="21" t="s">
        <v>15</v>
      </c>
      <c r="C23" s="25">
        <v>2</v>
      </c>
      <c r="D23" s="23">
        <f>E17*2%</f>
        <v>45.931307935499994</v>
      </c>
      <c r="E23" s="26"/>
    </row>
    <row r="24" spans="2:5" ht="12.75">
      <c r="B24" s="21" t="s">
        <v>16</v>
      </c>
      <c r="C24" s="27">
        <v>0.5</v>
      </c>
      <c r="D24" s="23">
        <f>E17*0.5%</f>
        <v>11.482826983874999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5"/>
      <c r="D27" s="29"/>
      <c r="E27" s="26"/>
    </row>
    <row r="28" spans="2:5" ht="12.75">
      <c r="B28" s="30"/>
      <c r="C28" s="31"/>
      <c r="D28" s="29"/>
      <c r="E28" s="26"/>
    </row>
    <row r="29" spans="2:5" ht="13.5" thickBot="1">
      <c r="B29" s="28" t="s">
        <v>17</v>
      </c>
      <c r="C29" s="31"/>
      <c r="D29" s="26"/>
      <c r="E29" s="32">
        <f>SUM(D20:D28)</f>
        <v>516.7272142743749</v>
      </c>
    </row>
    <row r="30" spans="2:5" ht="12.75">
      <c r="B30" s="33"/>
      <c r="C30" s="34"/>
      <c r="D30" s="19" t="s">
        <v>6</v>
      </c>
      <c r="E30" s="35">
        <f>E17-E29</f>
        <v>1779.8381825006245</v>
      </c>
    </row>
    <row r="31" spans="2:6" ht="12.75">
      <c r="B31" s="21"/>
      <c r="C31" s="31"/>
      <c r="D31" s="29"/>
      <c r="E31" s="26"/>
      <c r="F31" s="55"/>
    </row>
    <row r="32" spans="2:6" ht="12.75">
      <c r="B32" s="21"/>
      <c r="C32" s="31"/>
      <c r="D32" s="29"/>
      <c r="E32" s="26"/>
      <c r="F32" s="54"/>
    </row>
    <row r="33" spans="2:5" ht="12.75">
      <c r="B33" s="21"/>
      <c r="C33" s="31"/>
      <c r="D33" s="29"/>
      <c r="E33" s="26"/>
    </row>
    <row r="34" spans="2:5" ht="12.75">
      <c r="B34" s="21"/>
      <c r="C34" s="36"/>
      <c r="D34" s="29"/>
      <c r="E34" s="26"/>
    </row>
    <row r="35" spans="2:6" ht="12.75">
      <c r="B35" s="21"/>
      <c r="C35" s="37"/>
      <c r="D35" s="29"/>
      <c r="E35" s="26"/>
      <c r="F35" s="54"/>
    </row>
    <row r="36" spans="2:5" ht="12.75">
      <c r="B36" s="38"/>
      <c r="C36" s="39"/>
      <c r="D36" s="29"/>
      <c r="E36" s="26"/>
    </row>
    <row r="37" spans="2:5" ht="12.75">
      <c r="B37" s="40" t="s">
        <v>18</v>
      </c>
      <c r="C37" s="41"/>
      <c r="D37" s="42"/>
      <c r="E37" s="57">
        <f>SUM(E31:E36)</f>
        <v>0</v>
      </c>
    </row>
    <row r="38" spans="2:5" ht="12.75">
      <c r="B38" s="43" t="s">
        <v>19</v>
      </c>
      <c r="C38" s="44"/>
      <c r="D38" s="45"/>
      <c r="E38" s="58"/>
    </row>
    <row r="39" spans="2:5" ht="12.75">
      <c r="B39" s="59" t="s">
        <v>20</v>
      </c>
      <c r="C39" s="60"/>
      <c r="D39" s="61"/>
      <c r="E39" s="65">
        <f>E17-E29+E37</f>
        <v>1779.8381825006245</v>
      </c>
    </row>
    <row r="40" spans="2:5" ht="13.5" thickBot="1">
      <c r="B40" s="62"/>
      <c r="C40" s="63"/>
      <c r="D40" s="64"/>
      <c r="E40" s="66"/>
    </row>
    <row r="41" spans="2:5" ht="13.5" thickBot="1">
      <c r="B41" s="46"/>
      <c r="C41" s="47"/>
      <c r="D41" s="47"/>
      <c r="E41" s="48"/>
    </row>
    <row r="42" spans="2:5" ht="12.75">
      <c r="B42" s="49"/>
      <c r="C42" s="49"/>
      <c r="D42" s="49"/>
      <c r="E42" s="49"/>
    </row>
  </sheetData>
  <mergeCells count="10">
    <mergeCell ref="B4:E4"/>
    <mergeCell ref="B5:E5"/>
    <mergeCell ref="B6:E6"/>
    <mergeCell ref="B7:E8"/>
    <mergeCell ref="B9:E10"/>
    <mergeCell ref="B17:B18"/>
    <mergeCell ref="E17:E18"/>
    <mergeCell ref="E37:E38"/>
    <mergeCell ref="B39:D40"/>
    <mergeCell ref="E39:E40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2012-04-23T21:36:53Z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