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<sst xmlns="http://schemas.openxmlformats.org/spreadsheetml/2006/main" count="46" uniqueCount="34">
  <si>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</si>
  <si>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</si>
  <si>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</si>
  <si>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</si>
  <si>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</si>
  <si>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</si>
  <si>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</si>
  <si>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</si>
  <si>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</si>
  <si>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</si>
  <si>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</si>
  <si>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</si>
  <si>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</si>
  <si>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</si>
  <si>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</si>
  <si>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</si>
  <si>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</si>
  <si>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</si>
  <si>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</si>
  <si>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</si>
  <si>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</si>
  <si>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</si>
  <si>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</si>
  <si>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</si>
  <si>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</si>
  <si>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</si>
  <si>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</si>
  <si>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</si>
  <si>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</si>
  <si>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SUELDO ACUERDO ABRIL 2017</t>
  </si>
  <si>
    <t>FERIADO ACUERDO ABRIL 2017</t>
  </si>
  <si>
    <t>ANTIGÜEDAD ACUERDO ABRIL 2017</t>
  </si>
  <si>
    <t>PRESENTISMO ACUERDO ABRIL 2017</t>
  </si>
  <si>
    <t>LIQUIDACION HABERES MES JULIO 2017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</si>
</sst>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44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44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7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4">
      <selection activeCell="E38" sqref="E38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33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15161.23</v>
      </c>
      <c r="D12" s="39">
        <v>28</v>
      </c>
      <c r="E12" s="16">
        <f>+C12/30*D12</f>
        <v>14150.481333333333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1212.8984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307.2675946666667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1305.8872773333333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28</v>
      </c>
      <c r="C18" s="93"/>
      <c r="D18" s="94"/>
      <c r="E18" s="43">
        <f>SUM(E12:E17)</f>
        <v>16976.534605333334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29</v>
      </c>
      <c r="C20" s="40">
        <v>1516.12</v>
      </c>
      <c r="D20" s="39">
        <f>+D12</f>
        <v>28</v>
      </c>
      <c r="E20" s="16">
        <f>+C20/30*D20</f>
        <v>1415.0453333333332</v>
      </c>
    </row>
    <row r="21" spans="2:5" ht="15">
      <c r="B21" s="15" t="s">
        <v>30</v>
      </c>
      <c r="C21" s="23"/>
      <c r="D21" s="39">
        <f>+D13</f>
        <v>2</v>
      </c>
      <c r="E21" s="16">
        <f>+C20/25/8*D21</f>
        <v>15.1612</v>
      </c>
    </row>
    <row r="22" spans="2:5" ht="15">
      <c r="B22" s="15" t="s">
        <v>31</v>
      </c>
      <c r="C22" s="65">
        <f>+C14</f>
        <v>2</v>
      </c>
      <c r="D22" s="39"/>
      <c r="E22" s="16">
        <f>+(E20+E21)*(C22*1%)</f>
        <v>28.604130666666666</v>
      </c>
    </row>
    <row r="23" spans="2:5" ht="15.75" thickBot="1">
      <c r="B23" s="15" t="s">
        <v>32</v>
      </c>
      <c r="C23" s="23"/>
      <c r="D23" s="39"/>
      <c r="E23" s="16">
        <f>+(E20+E21+E22)/12</f>
        <v>121.56755533333332</v>
      </c>
    </row>
    <row r="24" spans="2:5" ht="15.75" thickBot="1">
      <c r="B24" s="92" t="s">
        <v>27</v>
      </c>
      <c r="C24" s="93"/>
      <c r="D24" s="94"/>
      <c r="E24" s="43">
        <f>+E20+E21+E22+E23</f>
        <v>1580.3782193333332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1867.4188065866667</v>
      </c>
    </row>
    <row r="27" spans="2:5" ht="15">
      <c r="B27" s="17" t="s">
        <v>6</v>
      </c>
      <c r="C27" s="3">
        <v>3</v>
      </c>
      <c r="D27" s="41"/>
      <c r="E27" s="35">
        <f>(E18)*3%</f>
        <v>509.29603816</v>
      </c>
    </row>
    <row r="28" spans="2:5" ht="15">
      <c r="B28" s="17" t="s">
        <v>11</v>
      </c>
      <c r="C28" s="6">
        <v>3</v>
      </c>
      <c r="D28" s="41"/>
      <c r="E28" s="35">
        <f>+E18*3%</f>
        <v>509.29603816</v>
      </c>
    </row>
    <row r="29" spans="2:5" ht="15">
      <c r="B29" s="17" t="s">
        <v>19</v>
      </c>
      <c r="C29" s="6">
        <v>2</v>
      </c>
      <c r="D29" s="41"/>
      <c r="E29" s="35">
        <f>E18*2%</f>
        <v>339.53069210666666</v>
      </c>
    </row>
    <row r="30" spans="2:5" ht="15">
      <c r="B30" s="17" t="s">
        <v>12</v>
      </c>
      <c r="C30" s="8">
        <v>0.5</v>
      </c>
      <c r="D30" s="41"/>
      <c r="E30" s="35">
        <f>E18*0.5%</f>
        <v>84.88267302666667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47.41134657999999</v>
      </c>
    </row>
    <row r="34" spans="2:5" ht="15">
      <c r="B34" s="18" t="s">
        <v>19</v>
      </c>
      <c r="C34" s="6">
        <v>2</v>
      </c>
      <c r="D34" s="7"/>
      <c r="E34" s="9">
        <f>+E24*2%</f>
        <v>31.607564386666663</v>
      </c>
    </row>
    <row r="35" spans="2:5" ht="15">
      <c r="B35" s="18" t="s">
        <v>12</v>
      </c>
      <c r="C35" s="8">
        <v>0.5</v>
      </c>
      <c r="D35" s="7"/>
      <c r="E35" s="9">
        <f>+E24*0.5%</f>
        <v>7.901891096666666</v>
      </c>
    </row>
    <row r="36" spans="2:5" ht="15.75" thickBot="1">
      <c r="B36" s="55" t="s">
        <v>26</v>
      </c>
      <c r="C36" s="56"/>
      <c r="D36" s="57"/>
      <c r="E36" s="58">
        <f>SUM(E26:E35)</f>
        <v>3497.345050103333</v>
      </c>
    </row>
    <row r="37" spans="2:5" ht="15.75" thickBot="1">
      <c r="B37" s="61"/>
      <c r="C37" s="62"/>
      <c r="D37" s="63" t="s">
        <v>2</v>
      </c>
      <c r="E37" s="64">
        <f>(E18+E24)-E36</f>
        <v>15059.567774563333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</f>
        <v>13479.189555230001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2017-07-26T21:08:13Z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