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<sst xmlns="http://schemas.openxmlformats.org/spreadsheetml/2006/main" count="48" uniqueCount="36">
  <si>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</si>
  <si>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</si>
  <si>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</si>
  <si>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</si>
  <si>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</si>
  <si>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</si>
  <si>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</si>
  <si>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</si>
  <si>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</si>
  <si>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</si>
  <si>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</si>
  <si>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</si>
  <si>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</si>
  <si>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</si>
  <si>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</si>
  <si>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</si>
  <si>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</si>
  <si>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</si>
  <si>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</si>
  <si>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</si>
  <si>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</si>
  <si>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</si>
  <si>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</si>
  <si>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</si>
  <si>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</si>
  <si>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</si>
  <si>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</si>
  <si>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</si>
  <si>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</si>
  <si>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</si>
  <si>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</si>
  <si>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</si>
  <si>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</si>
  <si>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</si>
  <si>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</si>
  <si>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ENERO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</si>
</sst>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70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170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70" fontId="0" fillId="0" borderId="35" xfId="0" applyNumberFormat="1" applyBorder="1" applyAlignment="1">
      <alignment/>
    </xf>
    <xf numFmtId="170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170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170" fontId="1" fillId="16" borderId="44" xfId="50" applyFont="1" applyFill="1" applyBorder="1" applyAlignment="1">
      <alignment horizontal="center"/>
    </xf>
    <xf numFmtId="177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23" xfId="50" applyFont="1" applyBorder="1" applyAlignment="1">
      <alignment/>
    </xf>
    <xf numFmtId="170" fontId="2" fillId="0" borderId="46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0" xfId="0" applyFont="1" applyFill="1" applyBorder="1" applyAlignment="1">
      <alignment horizontal="center"/>
    </xf>
    <xf numFmtId="0" fontId="21" fillId="24" borderId="51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2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16" borderId="36" xfId="50" applyFont="1" applyFill="1" applyBorder="1" applyAlignment="1">
      <alignment/>
    </xf>
    <xf numFmtId="170" fontId="2" fillId="16" borderId="53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C13" sqref="C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4" t="s">
        <v>13</v>
      </c>
      <c r="C3" s="75"/>
      <c r="D3" s="75"/>
      <c r="E3" s="76"/>
    </row>
    <row r="4" spans="2:5" ht="15">
      <c r="B4" s="77" t="s">
        <v>14</v>
      </c>
      <c r="C4" s="78"/>
      <c r="D4" s="78"/>
      <c r="E4" s="79"/>
    </row>
    <row r="5" spans="2:5" ht="15">
      <c r="B5" s="77" t="s">
        <v>15</v>
      </c>
      <c r="C5" s="78"/>
      <c r="D5" s="78"/>
      <c r="E5" s="79"/>
    </row>
    <row r="6" spans="2:5" ht="15">
      <c r="B6" s="77" t="s">
        <v>17</v>
      </c>
      <c r="C6" s="78"/>
      <c r="D6" s="78"/>
      <c r="E6" s="79"/>
    </row>
    <row r="7" spans="2:5" ht="15">
      <c r="B7" s="80" t="s">
        <v>16</v>
      </c>
      <c r="C7" s="81"/>
      <c r="D7" s="81"/>
      <c r="E7" s="82"/>
    </row>
    <row r="8" spans="2:5" ht="15.75" thickBot="1">
      <c r="B8" s="83"/>
      <c r="C8" s="84"/>
      <c r="D8" s="84"/>
      <c r="E8" s="85"/>
    </row>
    <row r="9" spans="2:5" ht="15">
      <c r="B9" s="88" t="s">
        <v>35</v>
      </c>
      <c r="C9" s="89"/>
      <c r="D9" s="89"/>
      <c r="E9" s="90"/>
    </row>
    <row r="10" spans="2:5" ht="15.75" thickBot="1">
      <c r="B10" s="91"/>
      <c r="C10" s="92"/>
      <c r="D10" s="92"/>
      <c r="E10" s="93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86" t="s">
        <v>21</v>
      </c>
      <c r="H11" s="87"/>
    </row>
    <row r="12" spans="2:8" ht="15">
      <c r="B12" s="15" t="s">
        <v>23</v>
      </c>
      <c r="C12" s="40">
        <v>18496.69</v>
      </c>
      <c r="D12" s="39">
        <v>88</v>
      </c>
      <c r="E12" s="16">
        <f>+C12/200*D12</f>
        <v>8138.543599999999</v>
      </c>
      <c r="G12" s="45" t="s">
        <v>22</v>
      </c>
      <c r="H12" s="46">
        <f>+C12</f>
        <v>18496.69</v>
      </c>
    </row>
    <row r="13" spans="2:8" ht="15">
      <c r="B13" s="22" t="s">
        <v>29</v>
      </c>
      <c r="C13" s="23"/>
      <c r="D13" s="39">
        <v>4</v>
      </c>
      <c r="E13" s="16">
        <f>+C12/25/8*D13</f>
        <v>369.93379999999996</v>
      </c>
      <c r="G13" s="42" t="s">
        <v>24</v>
      </c>
      <c r="H13" s="16">
        <f>+H12/25*D13</f>
        <v>2959.4703999999997</v>
      </c>
    </row>
    <row r="14" spans="2:8" ht="15">
      <c r="B14" s="15" t="s">
        <v>18</v>
      </c>
      <c r="C14" s="3">
        <v>2</v>
      </c>
      <c r="D14" s="39"/>
      <c r="E14" s="16">
        <f>(E12+E13)*(C14*1)%</f>
        <v>170.169548</v>
      </c>
      <c r="G14" s="42" t="s">
        <v>25</v>
      </c>
      <c r="H14" s="16">
        <f>+(H12+H13)*(C14)%</f>
        <v>429.123208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723.2205789999999</v>
      </c>
      <c r="G15" s="43" t="s">
        <v>26</v>
      </c>
      <c r="H15" s="44">
        <f>+(H12+H13+H14)/12</f>
        <v>1823.773634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23709.057242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98" t="s">
        <v>34</v>
      </c>
      <c r="C18" s="99"/>
      <c r="D18" s="100"/>
      <c r="E18" s="49">
        <f>SUM(E12:E17)</f>
        <v>9401.867527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71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98" t="s">
        <v>33</v>
      </c>
      <c r="C24" s="99"/>
      <c r="D24" s="100"/>
      <c r="E24" s="49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1034.20542797</v>
      </c>
    </row>
    <row r="27" spans="2:5" ht="15">
      <c r="B27" s="17" t="s">
        <v>6</v>
      </c>
      <c r="C27" s="3">
        <v>3</v>
      </c>
      <c r="D27" s="41"/>
      <c r="E27" s="35">
        <f>(E18)*3%</f>
        <v>282.05602581</v>
      </c>
    </row>
    <row r="28" spans="2:5" ht="15">
      <c r="B28" s="17" t="s">
        <v>11</v>
      </c>
      <c r="C28" s="6">
        <v>3</v>
      </c>
      <c r="D28" s="41"/>
      <c r="E28" s="35">
        <f>+H16*3%</f>
        <v>711.27171726</v>
      </c>
    </row>
    <row r="29" spans="2:5" ht="15">
      <c r="B29" s="17" t="s">
        <v>19</v>
      </c>
      <c r="C29" s="6">
        <v>2</v>
      </c>
      <c r="D29" s="41"/>
      <c r="E29" s="35">
        <f>E18*2%</f>
        <v>188.03735054</v>
      </c>
    </row>
    <row r="30" spans="2:5" ht="15">
      <c r="B30" s="17" t="s">
        <v>12</v>
      </c>
      <c r="C30" s="8">
        <v>0.5</v>
      </c>
      <c r="D30" s="41"/>
      <c r="E30" s="35">
        <f>E18*0.5%</f>
        <v>47.009337635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31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0</v>
      </c>
    </row>
    <row r="34" spans="2:5" ht="15">
      <c r="B34" s="18" t="s">
        <v>19</v>
      </c>
      <c r="C34" s="6">
        <v>2</v>
      </c>
      <c r="D34" s="7"/>
      <c r="E34" s="9">
        <f>+E24*2%</f>
        <v>0</v>
      </c>
    </row>
    <row r="35" spans="2:5" ht="15">
      <c r="B35" s="18" t="s">
        <v>12</v>
      </c>
      <c r="C35" s="8">
        <v>0.5</v>
      </c>
      <c r="D35" s="7"/>
      <c r="E35" s="9">
        <f>+E24*0.5%</f>
        <v>0</v>
      </c>
    </row>
    <row r="36" spans="2:5" ht="15.75" thickBot="1">
      <c r="B36" s="61" t="s">
        <v>32</v>
      </c>
      <c r="C36" s="62"/>
      <c r="D36" s="63"/>
      <c r="E36" s="64">
        <f>SUM(E26:E35)</f>
        <v>2362.579859215</v>
      </c>
    </row>
    <row r="37" spans="2:5" ht="15.75" thickBot="1">
      <c r="B37" s="67"/>
      <c r="C37" s="68"/>
      <c r="D37" s="69" t="s">
        <v>2</v>
      </c>
      <c r="E37" s="70">
        <f>E18-E36</f>
        <v>7039.287667785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72">
        <f>SUM(E38:E38)</f>
        <v>0</v>
      </c>
    </row>
    <row r="41" spans="2:5" ht="15.75" thickBot="1">
      <c r="B41" s="31" t="s">
        <v>7</v>
      </c>
      <c r="C41" s="36"/>
      <c r="D41" s="37"/>
      <c r="E41" s="73"/>
    </row>
    <row r="42" spans="2:5" ht="15">
      <c r="B42" s="94" t="s">
        <v>9</v>
      </c>
      <c r="C42" s="95"/>
      <c r="D42" s="95"/>
      <c r="E42" s="101">
        <f>E18-E36+E40+E24</f>
        <v>7039.287667785</v>
      </c>
    </row>
    <row r="43" spans="2:5" ht="15.75" thickBot="1">
      <c r="B43" s="96"/>
      <c r="C43" s="97"/>
      <c r="D43" s="97"/>
      <c r="E43" s="102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G11:H11"/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2018-01-25T13:57:42Z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