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<sst xmlns="http://schemas.openxmlformats.org/spreadsheetml/2006/main" count="39" uniqueCount="34">
  <si>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</si>
  <si>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</si>
  <si>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</si>
  <si>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</si>
  <si>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</si>
  <si>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</si>
  <si>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</si>
  <si>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</si>
  <si>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</si>
  <si>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</si>
  <si>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</si>
  <si>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</si>
  <si>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</si>
  <si>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</si>
  <si>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</si>
  <si>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</si>
  <si>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</si>
  <si>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</si>
  <si>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</si>
  <si>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</si>
  <si>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</si>
  <si>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</si>
  <si>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</si>
  <si>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</si>
  <si>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</si>
  <si>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Ingresante</t>
  </si>
  <si>
    <t>Ingreso Mínimo Global de Referencia (IMGR)</t>
  </si>
  <si>
    <t>Sueldo 1era quincena</t>
  </si>
  <si>
    <t>IMGR</t>
  </si>
  <si>
    <t>Diferencia a pagar</t>
  </si>
  <si>
    <t>Antigüedad</t>
  </si>
  <si>
    <t>Sueldo 2da quincena</t>
  </si>
  <si>
    <t>LIQUIDACION HABERES AGUINALDO 1er.Semestre 2019</t>
  </si>
  <si>
    <t>AGUINALDO 1er. SEMESTRE 2019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</si>
</sst>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2" fillId="16" borderId="39" xfId="50" applyFont="1" applyFill="1" applyBorder="1" applyAlignment="1">
      <alignment/>
    </xf>
    <xf numFmtId="44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view="pageLayout" workbookViewId="0" topLeftCell="A4">
      <selection activeCell="K13" sqref="K13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103" t="s">
        <v>12</v>
      </c>
      <c r="C3" s="104"/>
      <c r="D3" s="104"/>
      <c r="E3" s="105"/>
    </row>
    <row r="4" spans="2:5" ht="15">
      <c r="B4" s="106" t="s">
        <v>13</v>
      </c>
      <c r="C4" s="107"/>
      <c r="D4" s="107"/>
      <c r="E4" s="108"/>
    </row>
    <row r="5" spans="2:5" ht="15">
      <c r="B5" s="106" t="s">
        <v>14</v>
      </c>
      <c r="C5" s="107"/>
      <c r="D5" s="107"/>
      <c r="E5" s="108"/>
    </row>
    <row r="6" spans="2:5" ht="15">
      <c r="B6" s="106" t="s">
        <v>25</v>
      </c>
      <c r="C6" s="107"/>
      <c r="D6" s="107"/>
      <c r="E6" s="108"/>
    </row>
    <row r="7" spans="2:5" ht="15" customHeight="1">
      <c r="B7" s="85" t="s">
        <v>15</v>
      </c>
      <c r="C7" s="86"/>
      <c r="D7" s="86"/>
      <c r="E7" s="87"/>
    </row>
    <row r="8" spans="2:5" ht="15.75" customHeight="1" thickBot="1">
      <c r="B8" s="88"/>
      <c r="C8" s="89"/>
      <c r="D8" s="89"/>
      <c r="E8" s="90"/>
    </row>
    <row r="9" spans="2:5" ht="15.75" thickBot="1">
      <c r="B9" s="91" t="s">
        <v>32</v>
      </c>
      <c r="C9" s="92"/>
      <c r="D9" s="92"/>
      <c r="E9" s="93"/>
    </row>
    <row r="10" spans="2:11" ht="15.75" thickBot="1">
      <c r="B10" s="94"/>
      <c r="C10" s="95"/>
      <c r="D10" s="95"/>
      <c r="E10" s="96"/>
      <c r="H10" s="75" t="s">
        <v>26</v>
      </c>
      <c r="I10" s="76"/>
      <c r="J10" s="76"/>
      <c r="K10" s="77"/>
    </row>
    <row r="11" spans="2:11" ht="15">
      <c r="B11" s="1" t="s">
        <v>0</v>
      </c>
      <c r="C11" s="2" t="s">
        <v>1</v>
      </c>
      <c r="D11" s="48" t="s">
        <v>19</v>
      </c>
      <c r="E11" s="20" t="s">
        <v>2</v>
      </c>
      <c r="H11" s="58" t="s">
        <v>27</v>
      </c>
      <c r="I11" s="80"/>
      <c r="J11" s="81"/>
      <c r="K11" s="52">
        <v>9398.7</v>
      </c>
    </row>
    <row r="12" spans="2:11" ht="15">
      <c r="B12" s="21" t="s">
        <v>18</v>
      </c>
      <c r="C12" s="50">
        <v>104.43</v>
      </c>
      <c r="D12" s="49">
        <f>9*10</f>
        <v>90</v>
      </c>
      <c r="E12" s="22"/>
      <c r="H12" s="78" t="s">
        <v>31</v>
      </c>
      <c r="I12" s="79"/>
      <c r="J12" s="79"/>
      <c r="K12" s="56">
        <v>9398.7</v>
      </c>
    </row>
    <row r="13" spans="2:11" ht="15.75" thickBot="1">
      <c r="B13" s="30" t="s">
        <v>17</v>
      </c>
      <c r="C13" s="31"/>
      <c r="D13" s="49"/>
      <c r="E13" s="22">
        <f>+C12*D13</f>
        <v>0</v>
      </c>
      <c r="H13" s="67" t="s">
        <v>30</v>
      </c>
      <c r="I13" s="68"/>
      <c r="J13" s="68"/>
      <c r="K13" s="57">
        <f>+(K12+K11)*C16%</f>
        <v>0</v>
      </c>
    </row>
    <row r="14" spans="2:11" ht="15">
      <c r="B14" s="30" t="s">
        <v>21</v>
      </c>
      <c r="C14" s="31"/>
      <c r="D14" s="49">
        <v>5</v>
      </c>
      <c r="E14" s="22"/>
      <c r="H14" s="82" t="s">
        <v>20</v>
      </c>
      <c r="I14" s="83"/>
      <c r="J14" s="84"/>
      <c r="K14" s="55">
        <f>SUM(K11:K12)</f>
        <v>18797.4</v>
      </c>
    </row>
    <row r="15" spans="2:11" ht="15.75" thickBot="1">
      <c r="B15" s="30" t="s">
        <v>22</v>
      </c>
      <c r="C15" s="31"/>
      <c r="D15" s="49">
        <v>5</v>
      </c>
      <c r="E15" s="22"/>
      <c r="H15" s="72" t="s">
        <v>28</v>
      </c>
      <c r="I15" s="73"/>
      <c r="J15" s="74"/>
      <c r="K15" s="53">
        <v>22243</v>
      </c>
    </row>
    <row r="16" spans="2:11" ht="15.75" thickBot="1">
      <c r="B16" s="21" t="s">
        <v>16</v>
      </c>
      <c r="C16" s="3">
        <v>0</v>
      </c>
      <c r="D16" s="49"/>
      <c r="E16" s="22">
        <f>(E12+E13+E14+E15)*(C16*1)%</f>
        <v>0</v>
      </c>
      <c r="H16" s="69" t="s">
        <v>29</v>
      </c>
      <c r="I16" s="70"/>
      <c r="J16" s="71"/>
      <c r="K16" s="54">
        <f>+K15-K14</f>
        <v>3445.5999999999985</v>
      </c>
    </row>
    <row r="17" spans="2:5" ht="15">
      <c r="B17" s="21" t="s">
        <v>33</v>
      </c>
      <c r="C17" s="4" t="s">
        <v>1</v>
      </c>
      <c r="D17" s="49"/>
      <c r="E17" s="22">
        <f>K15/2</f>
        <v>11121.5</v>
      </c>
    </row>
    <row r="18" spans="2:5" ht="15">
      <c r="B18" s="30"/>
      <c r="C18" s="31"/>
      <c r="D18" s="49"/>
      <c r="E18" s="22"/>
    </row>
    <row r="19" spans="2:5" ht="15.75" thickBot="1">
      <c r="B19" s="36"/>
      <c r="C19" s="37" t="s">
        <v>1</v>
      </c>
      <c r="D19" s="38" t="s">
        <v>1</v>
      </c>
      <c r="E19" s="35"/>
    </row>
    <row r="20" spans="2:5" ht="15">
      <c r="B20" s="97" t="s">
        <v>3</v>
      </c>
      <c r="C20" s="98"/>
      <c r="D20" s="99"/>
      <c r="E20" s="65">
        <f>SUM(E12:E19)</f>
        <v>11121.5</v>
      </c>
    </row>
    <row r="21" spans="2:5" ht="15.75" thickBot="1">
      <c r="B21" s="100"/>
      <c r="C21" s="101"/>
      <c r="D21" s="102"/>
      <c r="E21" s="66"/>
    </row>
    <row r="22" spans="2:5" ht="15">
      <c r="B22" s="1" t="s">
        <v>4</v>
      </c>
      <c r="C22" s="42" t="s">
        <v>5</v>
      </c>
      <c r="D22" s="41"/>
      <c r="E22" s="43" t="s">
        <v>2</v>
      </c>
    </row>
    <row r="23" spans="2:5" ht="15">
      <c r="B23" s="23" t="s">
        <v>6</v>
      </c>
      <c r="C23" s="6">
        <v>11</v>
      </c>
      <c r="D23" s="51"/>
      <c r="E23" s="44">
        <f>(E20)*11%</f>
        <v>1223.365</v>
      </c>
    </row>
    <row r="24" spans="2:5" ht="15">
      <c r="B24" s="23" t="s">
        <v>7</v>
      </c>
      <c r="C24" s="3">
        <v>3</v>
      </c>
      <c r="D24" s="51"/>
      <c r="E24" s="44">
        <f>(E20)*3%</f>
        <v>333.645</v>
      </c>
    </row>
    <row r="25" spans="2:5" ht="15">
      <c r="B25" s="23" t="s">
        <v>23</v>
      </c>
      <c r="C25" s="7">
        <v>3</v>
      </c>
      <c r="D25" s="51"/>
      <c r="E25" s="44">
        <f>+E20*3%</f>
        <v>333.645</v>
      </c>
    </row>
    <row r="26" spans="2:5" ht="15">
      <c r="B26" s="23" t="s">
        <v>24</v>
      </c>
      <c r="C26" s="9">
        <v>2.5</v>
      </c>
      <c r="D26" s="51"/>
      <c r="E26" s="44">
        <f>E20*C26%</f>
        <v>278.0375</v>
      </c>
    </row>
    <row r="27" spans="2:5" ht="15">
      <c r="B27" s="23"/>
      <c r="C27" s="9"/>
      <c r="D27" s="51"/>
      <c r="E27" s="44"/>
    </row>
    <row r="28" spans="2:5" ht="15">
      <c r="B28" s="24"/>
      <c r="C28" s="7"/>
      <c r="D28" s="8"/>
      <c r="E28" s="12"/>
    </row>
    <row r="29" spans="2:5" ht="15">
      <c r="B29" s="25"/>
      <c r="C29" s="10"/>
      <c r="D29" s="8"/>
      <c r="E29" s="12"/>
    </row>
    <row r="30" spans="2:5" ht="15">
      <c r="B30" s="11" t="s">
        <v>8</v>
      </c>
      <c r="C30" s="10"/>
      <c r="D30" s="40"/>
      <c r="E30" s="12">
        <f>SUM(E23:E29)</f>
        <v>2168.6925</v>
      </c>
    </row>
    <row r="31" spans="2:5" ht="15">
      <c r="B31" s="13"/>
      <c r="C31" s="14"/>
      <c r="D31" s="5" t="s">
        <v>2</v>
      </c>
      <c r="E31" s="45">
        <f>E20-E30</f>
        <v>8952.807499999999</v>
      </c>
    </row>
    <row r="32" spans="2:5" ht="15">
      <c r="B32" s="26"/>
      <c r="C32" s="15"/>
      <c r="D32" s="8"/>
      <c r="E32" s="12"/>
    </row>
    <row r="33" spans="2:5" ht="15">
      <c r="B33" s="34"/>
      <c r="C33" s="16"/>
      <c r="D33" s="17"/>
      <c r="E33" s="12"/>
    </row>
    <row r="34" spans="2:5" ht="15">
      <c r="B34" s="27" t="s">
        <v>10</v>
      </c>
      <c r="C34" s="16"/>
      <c r="D34" s="17"/>
      <c r="E34" s="59">
        <f>SUM(E32:E32)</f>
        <v>0</v>
      </c>
    </row>
    <row r="35" spans="2:5" ht="15.75" thickBot="1">
      <c r="B35" s="39" t="s">
        <v>9</v>
      </c>
      <c r="C35" s="46"/>
      <c r="D35" s="47"/>
      <c r="E35" s="60"/>
    </row>
    <row r="36" spans="2:5" ht="15">
      <c r="B36" s="61" t="s">
        <v>11</v>
      </c>
      <c r="C36" s="62"/>
      <c r="D36" s="62"/>
      <c r="E36" s="65">
        <f>E20-E30+E34</f>
        <v>8952.807499999999</v>
      </c>
    </row>
    <row r="37" spans="2:5" ht="15.75" thickBot="1">
      <c r="B37" s="63"/>
      <c r="C37" s="64"/>
      <c r="D37" s="64"/>
      <c r="E37" s="66"/>
    </row>
    <row r="38" spans="2:5" ht="15.75" thickBot="1">
      <c r="B38" s="18"/>
      <c r="C38" s="19"/>
      <c r="D38" s="19"/>
      <c r="E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18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H10:K10"/>
    <mergeCell ref="H12:J12"/>
    <mergeCell ref="H11:J11"/>
    <mergeCell ref="H14:J14"/>
    <mergeCell ref="H13:J13"/>
    <mergeCell ref="H16:J16"/>
    <mergeCell ref="H15:J1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2019-06-20T18:48:22Z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