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<sst xmlns="http://schemas.openxmlformats.org/spreadsheetml/2006/main" count="42" uniqueCount="37">
  <si>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</si>
  <si>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</si>
  <si>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</si>
  <si>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</si>
  <si>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</si>
  <si>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</si>
  <si>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</si>
  <si>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</si>
  <si>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</si>
  <si>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</si>
  <si>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</si>
  <si>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</si>
  <si>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</si>
  <si>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</si>
  <si>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</si>
  <si>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</si>
  <si>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</si>
  <si>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</si>
  <si>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</si>
  <si>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</si>
  <si>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</si>
  <si>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</si>
  <si>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</si>
  <si>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</si>
  <si>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</si>
  <si>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</si>
  <si>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</si>
  <si>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</si>
  <si>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</si>
  <si>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</si>
  <si>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TOTAL DE DEDUCIONES</t>
  </si>
  <si>
    <t>TOTALES REMUNERATIVOS</t>
  </si>
  <si>
    <t>Días</t>
  </si>
  <si>
    <t>BENEFICIO DECRETO Nº 561/19</t>
  </si>
  <si>
    <t>LIQUIDACION HABERES MES SEPTIEMBRE 2019</t>
  </si>
  <si>
    <t>DECRETO Nº 665/19</t>
  </si>
  <si>
    <t xml:space="preserve"> 1/5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</si>
</sst>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37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/>
    </xf>
    <xf numFmtId="44" fontId="1" fillId="16" borderId="38" xfId="50" applyFont="1" applyFill="1" applyBorder="1" applyAlignment="1">
      <alignment horizontal="center"/>
    </xf>
    <xf numFmtId="183" fontId="2" fillId="16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0" fontId="0" fillId="0" borderId="0" xfId="0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1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8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view="pageLayout" workbookViewId="0" topLeftCell="A2">
      <selection activeCell="M24" sqref="M24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0" t="s">
        <v>13</v>
      </c>
      <c r="C3" s="81"/>
      <c r="D3" s="81"/>
      <c r="E3" s="82"/>
    </row>
    <row r="4" spans="2:5" ht="15">
      <c r="B4" s="83" t="s">
        <v>14</v>
      </c>
      <c r="C4" s="84"/>
      <c r="D4" s="84"/>
      <c r="E4" s="85"/>
    </row>
    <row r="5" spans="2:5" ht="15">
      <c r="B5" s="83" t="s">
        <v>15</v>
      </c>
      <c r="C5" s="84"/>
      <c r="D5" s="84"/>
      <c r="E5" s="85"/>
    </row>
    <row r="6" spans="2:5" ht="15">
      <c r="B6" s="83" t="s">
        <v>17</v>
      </c>
      <c r="C6" s="84"/>
      <c r="D6" s="84"/>
      <c r="E6" s="85"/>
    </row>
    <row r="7" spans="2:5" ht="15">
      <c r="B7" s="86" t="s">
        <v>16</v>
      </c>
      <c r="C7" s="87"/>
      <c r="D7" s="87"/>
      <c r="E7" s="88"/>
    </row>
    <row r="8" spans="2:7" ht="15.75" thickBot="1">
      <c r="B8" s="89"/>
      <c r="C8" s="90"/>
      <c r="D8" s="90"/>
      <c r="E8" s="91"/>
      <c r="G8" s="60"/>
    </row>
    <row r="9" spans="2:7" ht="15">
      <c r="B9" s="63" t="s">
        <v>34</v>
      </c>
      <c r="C9" s="64"/>
      <c r="D9" s="64"/>
      <c r="E9" s="65"/>
      <c r="G9" s="60"/>
    </row>
    <row r="10" spans="2:5" ht="15.75" thickBot="1">
      <c r="B10" s="66"/>
      <c r="C10" s="67"/>
      <c r="D10" s="67"/>
      <c r="E10" s="68"/>
    </row>
    <row r="11" spans="2:8" ht="15.75" thickBot="1">
      <c r="B11" s="1" t="s">
        <v>0</v>
      </c>
      <c r="C11" s="2" t="s">
        <v>1</v>
      </c>
      <c r="D11" s="34" t="s">
        <v>27</v>
      </c>
      <c r="E11" s="13" t="s">
        <v>2</v>
      </c>
      <c r="G11" s="61" t="s">
        <v>21</v>
      </c>
      <c r="H11" s="62"/>
    </row>
    <row r="12" spans="2:10" ht="15">
      <c r="B12" s="14" t="s">
        <v>23</v>
      </c>
      <c r="C12" s="36">
        <v>31655.76</v>
      </c>
      <c r="D12" s="35">
        <v>96</v>
      </c>
      <c r="E12" s="15">
        <f>+C12/200*D12</f>
        <v>15194.764799999999</v>
      </c>
      <c r="G12" s="41" t="s">
        <v>22</v>
      </c>
      <c r="H12" s="42">
        <f>C12/30*I12</f>
        <v>30600.568</v>
      </c>
      <c r="I12" s="58">
        <v>29</v>
      </c>
      <c r="J12" t="s">
        <v>32</v>
      </c>
    </row>
    <row r="13" spans="2:9" ht="15">
      <c r="B13" s="20" t="s">
        <v>29</v>
      </c>
      <c r="C13" s="59">
        <f>(C12/25)/8</f>
        <v>158.2788</v>
      </c>
      <c r="D13" s="35">
        <v>4</v>
      </c>
      <c r="E13" s="15">
        <f>C13*D13</f>
        <v>633.1152</v>
      </c>
      <c r="G13" s="38" t="s">
        <v>24</v>
      </c>
      <c r="H13" s="15">
        <f>+H12/25*I13</f>
        <v>1224.02272</v>
      </c>
      <c r="I13" s="58">
        <v>1</v>
      </c>
    </row>
    <row r="14" spans="2:8" ht="15">
      <c r="B14" s="14" t="s">
        <v>18</v>
      </c>
      <c r="C14" s="3">
        <v>2</v>
      </c>
      <c r="D14" s="35"/>
      <c r="E14" s="15">
        <f>(E12+E13)*(C14*1)%</f>
        <v>316.5576</v>
      </c>
      <c r="G14" s="38" t="s">
        <v>25</v>
      </c>
      <c r="H14" s="15">
        <f>+(H12+H13)*(C14)%</f>
        <v>636.4918144000001</v>
      </c>
    </row>
    <row r="15" spans="2:8" ht="15.75" thickBot="1">
      <c r="B15" s="14" t="s">
        <v>10</v>
      </c>
      <c r="C15" s="4" t="s">
        <v>1</v>
      </c>
      <c r="D15" s="35"/>
      <c r="E15" s="15">
        <f>(E12+E14+E13)/12</f>
        <v>1345.3698</v>
      </c>
      <c r="G15" s="39" t="s">
        <v>26</v>
      </c>
      <c r="H15" s="40">
        <f>+(H12+H13+H14)/12</f>
        <v>2705.0902112</v>
      </c>
    </row>
    <row r="16" spans="2:8" ht="15.75" thickBot="1">
      <c r="B16" s="20"/>
      <c r="C16" s="36"/>
      <c r="D16" s="35"/>
      <c r="E16" s="15"/>
      <c r="G16" s="43" t="s">
        <v>28</v>
      </c>
      <c r="H16" s="44">
        <f>SUM(H12:H15)</f>
        <v>35166.1727456</v>
      </c>
    </row>
    <row r="17" spans="2:5" ht="15.75" thickBot="1">
      <c r="B17" s="24"/>
      <c r="C17" s="25" t="s">
        <v>1</v>
      </c>
      <c r="D17" s="26" t="s">
        <v>1</v>
      </c>
      <c r="E17" s="23"/>
    </row>
    <row r="18" spans="2:5" ht="15.75" thickBot="1">
      <c r="B18" s="73" t="s">
        <v>31</v>
      </c>
      <c r="C18" s="74"/>
      <c r="D18" s="75"/>
      <c r="E18" s="45">
        <f>SUM(E12:E17)</f>
        <v>17489.807399999998</v>
      </c>
    </row>
    <row r="19" spans="2:5" ht="15">
      <c r="B19" s="1" t="s">
        <v>3</v>
      </c>
      <c r="C19" s="29" t="s">
        <v>4</v>
      </c>
      <c r="D19" s="28"/>
      <c r="E19" s="30" t="s">
        <v>2</v>
      </c>
    </row>
    <row r="20" spans="2:5" ht="15">
      <c r="B20" s="16" t="s">
        <v>5</v>
      </c>
      <c r="C20" s="5">
        <v>11</v>
      </c>
      <c r="D20" s="37"/>
      <c r="E20" s="31">
        <f>(E18)*11%</f>
        <v>1923.8788139999997</v>
      </c>
    </row>
    <row r="21" spans="2:5" ht="15">
      <c r="B21" s="16" t="s">
        <v>6</v>
      </c>
      <c r="C21" s="3">
        <v>3</v>
      </c>
      <c r="D21" s="37"/>
      <c r="E21" s="31">
        <f>(E18)*3%</f>
        <v>524.694222</v>
      </c>
    </row>
    <row r="22" spans="2:5" ht="15">
      <c r="B22" s="16" t="s">
        <v>11</v>
      </c>
      <c r="C22" s="6">
        <v>3</v>
      </c>
      <c r="D22" s="37"/>
      <c r="E22" s="31">
        <f>(+H16+E9)*3%</f>
        <v>1054.985182368</v>
      </c>
    </row>
    <row r="23" spans="2:5" ht="15">
      <c r="B23" s="16" t="s">
        <v>19</v>
      </c>
      <c r="C23" s="6">
        <v>2</v>
      </c>
      <c r="D23" s="37"/>
      <c r="E23" s="31">
        <f>E18*2%</f>
        <v>349.79614799999996</v>
      </c>
    </row>
    <row r="24" spans="2:5" ht="15">
      <c r="B24" s="16" t="s">
        <v>12</v>
      </c>
      <c r="C24" s="7">
        <v>0.5</v>
      </c>
      <c r="D24" s="37"/>
      <c r="E24" s="31">
        <f>E18*0.5%</f>
        <v>87.44903699999999</v>
      </c>
    </row>
    <row r="25" spans="2:5" ht="15">
      <c r="B25" s="46" t="s">
        <v>20</v>
      </c>
      <c r="C25" s="47"/>
      <c r="D25" s="48"/>
      <c r="E25" s="49">
        <v>100</v>
      </c>
    </row>
    <row r="26" spans="2:5" ht="15">
      <c r="B26" s="46" t="s">
        <v>33</v>
      </c>
      <c r="C26" s="47"/>
      <c r="D26" s="48"/>
      <c r="E26" s="49">
        <v>1000</v>
      </c>
    </row>
    <row r="27" spans="2:5" ht="15.75" thickBot="1">
      <c r="B27" s="50" t="s">
        <v>30</v>
      </c>
      <c r="C27" s="51"/>
      <c r="D27" s="52"/>
      <c r="E27" s="53">
        <f>SUM(E20:E26)</f>
        <v>5040.803403368</v>
      </c>
    </row>
    <row r="28" spans="2:5" ht="15.75" thickBot="1">
      <c r="B28" s="54"/>
      <c r="C28" s="55"/>
      <c r="D28" s="56" t="s">
        <v>2</v>
      </c>
      <c r="E28" s="57">
        <f>E18-E27</f>
        <v>12449.003996631998</v>
      </c>
    </row>
    <row r="29" spans="2:5" ht="15">
      <c r="B29" s="92" t="s">
        <v>35</v>
      </c>
      <c r="C29" s="93" t="s">
        <v>36</v>
      </c>
      <c r="D29" s="10"/>
      <c r="E29" s="8">
        <v>500</v>
      </c>
    </row>
    <row r="30" spans="2:5" ht="15">
      <c r="B30" s="17" t="s">
        <v>8</v>
      </c>
      <c r="C30" s="9"/>
      <c r="D30" s="10"/>
      <c r="E30" s="76"/>
    </row>
    <row r="31" spans="2:5" ht="15.75" thickBot="1">
      <c r="B31" s="27" t="s">
        <v>7</v>
      </c>
      <c r="C31" s="32"/>
      <c r="D31" s="33"/>
      <c r="E31" s="77"/>
    </row>
    <row r="32" spans="2:5" ht="15">
      <c r="B32" s="69" t="s">
        <v>9</v>
      </c>
      <c r="C32" s="70"/>
      <c r="D32" s="70"/>
      <c r="E32" s="78">
        <f>E18-E27+E30</f>
        <v>12449.003996631998</v>
      </c>
    </row>
    <row r="33" spans="2:5" ht="15.75" thickBot="1">
      <c r="B33" s="71"/>
      <c r="C33" s="72"/>
      <c r="D33" s="72"/>
      <c r="E33" s="79"/>
    </row>
    <row r="34" spans="2:5" ht="15.75" thickBot="1">
      <c r="B34" s="11"/>
      <c r="C34" s="12"/>
      <c r="D34" s="12"/>
      <c r="E34" s="18"/>
    </row>
    <row r="37" spans="2:3" ht="15">
      <c r="B37" s="19"/>
      <c r="C37" s="19"/>
    </row>
    <row r="48" ht="15">
      <c r="A48" s="21"/>
    </row>
    <row r="49" ht="15">
      <c r="A49" s="22"/>
    </row>
  </sheetData>
  <sheetProtection/>
  <mergeCells count="11">
    <mergeCell ref="B3:E3"/>
    <mergeCell ref="B4:E4"/>
    <mergeCell ref="B6:E6"/>
    <mergeCell ref="B7:E8"/>
    <mergeCell ref="B5:E5"/>
    <mergeCell ref="G11:H11"/>
    <mergeCell ref="B9:E10"/>
    <mergeCell ref="B32:D33"/>
    <mergeCell ref="B18:D18"/>
    <mergeCell ref="E30:E31"/>
    <mergeCell ref="E32:E33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2019-10-03T18:27:01Z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